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2120" windowHeight="9672" activeTab="19"/>
  </bookViews>
  <sheets>
    <sheet name="1" sheetId="1" r:id="rId1"/>
    <sheet name="2" sheetId="2" r:id="rId2"/>
    <sheet name="3" sheetId="3" r:id="rId3"/>
    <sheet name="Лист1" sheetId="4" state="hidden" r:id="rId4"/>
    <sheet name="5." sheetId="5" r:id="rId5"/>
    <sheet name="5" sheetId="6" state="hidden" r:id="rId6"/>
    <sheet name="7" sheetId="7" state="hidden" r:id="rId7"/>
    <sheet name="5.1" sheetId="8" r:id="rId8"/>
    <sheet name="6" sheetId="9" r:id="rId9"/>
    <sheet name="6.1" sheetId="10" r:id="rId10"/>
    <sheet name="9" sheetId="11" state="hidden" r:id="rId11"/>
    <sheet name="10" sheetId="12" state="hidden" r:id="rId12"/>
    <sheet name="11" sheetId="13" state="hidden" r:id="rId13"/>
    <sheet name="7." sheetId="14" r:id="rId14"/>
    <sheet name="7.1" sheetId="15" r:id="rId15"/>
    <sheet name="10." sheetId="16" r:id="rId16"/>
    <sheet name="13" sheetId="17" state="hidden" r:id="rId17"/>
    <sheet name="Справочник ЦС" sheetId="18" state="hidden" r:id="rId18"/>
    <sheet name="Справочник ВР" sheetId="19" state="hidden" r:id="rId19"/>
    <sheet name="10.1" sheetId="20" r:id="rId20"/>
  </sheets>
  <definedNames>
    <definedName name="_xlnm._FilterDatabase" localSheetId="11" hidden="1">'10'!$A$12:$H$207</definedName>
    <definedName name="_xlnm._FilterDatabase" localSheetId="12" hidden="1">'11'!$A$12:$I$207</definedName>
    <definedName name="OLE_LINK2" localSheetId="18">'Справочник ВР'!$C$15</definedName>
    <definedName name="_xlnm.Print_Titles" localSheetId="0">'1'!$11:$11</definedName>
    <definedName name="_xlnm.Print_Titles" localSheetId="11">'10'!$11:$12</definedName>
    <definedName name="_xlnm.Print_Titles" localSheetId="12">'11'!$11:$12</definedName>
    <definedName name="_xlnm.Print_Titles" localSheetId="5">'5'!$11:$12</definedName>
    <definedName name="_xlnm.Print_Titles" localSheetId="13">'7.'!$11:$11</definedName>
    <definedName name="_xlnm.Print_Titles" localSheetId="10">'9'!$11:$12</definedName>
    <definedName name="_xlnm.Print_Titles" localSheetId="18">'Справочник ВР'!$5:$5</definedName>
    <definedName name="_xlnm.Print_Titles" localSheetId="17">'Справочник ЦС'!$5:$5</definedName>
    <definedName name="_xlnm.Print_Area" localSheetId="11">'10'!$A$1:$H$207</definedName>
    <definedName name="_xlnm.Print_Area" localSheetId="12">'11'!$A$1:$I$207</definedName>
    <definedName name="_xlnm.Print_Area" localSheetId="1">'2'!#REF!</definedName>
    <definedName name="_xlnm.Print_Area" localSheetId="13">'7.'!$A$1:$C$39</definedName>
  </definedNames>
  <calcPr fullCalcOnLoad="1"/>
</workbook>
</file>

<file path=xl/sharedStrings.xml><?xml version="1.0" encoding="utf-8"?>
<sst xmlns="http://schemas.openxmlformats.org/spreadsheetml/2006/main" count="3047" uniqueCount="655">
  <si>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</si>
  <si>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</si>
  <si>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</si>
  <si>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</si>
  <si>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</si>
  <si>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</si>
  <si>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</si>
  <si>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</si>
  <si>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</si>
  <si>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</si>
  <si>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</si>
  <si>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</si>
  <si>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</si>
  <si>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</si>
  <si>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</si>
  <si>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</si>
  <si>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</si>
  <si>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</si>
  <si>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</si>
  <si>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</si>
  <si>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</si>
  <si>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</si>
  <si>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</si>
  <si>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</si>
  <si>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</si>
  <si>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</si>
  <si>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</si>
  <si>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</si>
  <si>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</si>
  <si>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</si>
  <si>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</si>
  <si>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</si>
  <si>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</si>
  <si>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</si>
  <si>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</si>
  <si>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</si>
  <si>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</si>
  <si>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</si>
  <si>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</si>
  <si>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</si>
  <si>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</si>
  <si>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</si>
  <si>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</si>
  <si>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</si>
  <si>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</si>
  <si>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</si>
  <si>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</si>
  <si>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</si>
  <si>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</si>
  <si>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</si>
  <si>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</si>
  <si>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</si>
  <si>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</si>
  <si>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</si>
  <si>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</si>
  <si>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</si>
  <si>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</si>
  <si>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</si>
  <si>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</si>
  <si>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</si>
  <si>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</si>
  <si>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</si>
  <si>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</si>
  <si>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</si>
  <si>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</si>
  <si>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</si>
  <si>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</si>
  <si>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</si>
  <si>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</si>
  <si>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</si>
  <si>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</si>
  <si>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</si>
  <si>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</si>
  <si>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</si>
  <si>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</si>
  <si>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</si>
  <si>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</si>
  <si>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</si>
  <si>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</si>
  <si>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</si>
  <si>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</si>
  <si>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</si>
  <si>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</si>
  <si>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</si>
  <si>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</si>
  <si>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</si>
  <si>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</si>
  <si>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</si>
  <si>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</si>
  <si>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</si>
  <si>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</si>
  <si>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</si>
  <si>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</si>
  <si>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</si>
  <si>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</si>
  <si>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</si>
  <si>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</si>
  <si>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</si>
  <si>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</si>
  <si>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</si>
  <si>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</si>
  <si>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</si>
  <si>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</si>
  <si>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</si>
  <si>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</si>
  <si>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</si>
  <si>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</si>
  <si>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</si>
  <si>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</si>
  <si>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</si>
  <si>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</si>
  <si>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</si>
  <si>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</si>
  <si>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</si>
  <si>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</si>
  <si>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</si>
  <si>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</si>
  <si>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</si>
  <si>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</si>
  <si>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</si>
  <si>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</si>
  <si>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</si>
  <si>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</si>
  <si>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</si>
  <si>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</si>
  <si>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</si>
  <si>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</si>
  <si>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</si>
  <si>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</si>
  <si>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</si>
  <si>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</si>
  <si>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</si>
  <si>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</si>
  <si>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</si>
  <si>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</si>
  <si>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</si>
  <si>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</si>
  <si>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</si>
  <si>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</si>
  <si>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</si>
  <si>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</si>
  <si>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</si>
  <si>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</si>
  <si>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</si>
  <si>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</si>
  <si>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</si>
  <si>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</si>
  <si>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</si>
  <si>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</si>
  <si>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</si>
  <si>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</si>
  <si>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</si>
  <si>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</si>
  <si>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</si>
  <si>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</si>
  <si>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</si>
  <si>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</si>
  <si>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</si>
  <si>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</si>
  <si>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</si>
  <si>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</si>
  <si>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</si>
  <si>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</si>
  <si>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</si>
  <si>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</si>
  <si>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</si>
  <si>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</si>
  <si>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</si>
  <si>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</si>
  <si>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</si>
  <si>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</si>
  <si>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</si>
  <si>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</si>
  <si>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</si>
  <si>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</si>
  <si>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</si>
  <si>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</si>
  <si>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</si>
  <si>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</si>
  <si>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</si>
  <si>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</si>
  <si>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</si>
  <si>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</si>
  <si>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</si>
  <si>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</si>
  <si>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</si>
  <si>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</si>
  <si>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</si>
  <si>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</si>
  <si>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</si>
  <si>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</si>
  <si>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</si>
  <si>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</si>
  <si>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</si>
  <si>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</si>
  <si>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</si>
  <si>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</si>
  <si>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</si>
  <si>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</si>
  <si>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</si>
  <si>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</si>
  <si>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</si>
  <si>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</si>
  <si>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</si>
  <si>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</si>
  <si>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</si>
  <si>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</si>
  <si>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</si>
  <si>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</si>
  <si>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</si>
  <si>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</si>
  <si>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</si>
  <si>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</si>
  <si>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</si>
  <si>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</si>
  <si>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</si>
  <si>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</si>
  <si>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</si>
  <si>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</si>
  <si>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</si>
  <si>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</si>
  <si>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</si>
  <si>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</si>
  <si>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</si>
  <si>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</si>
  <si>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</si>
  <si>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</si>
  <si>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</si>
  <si>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</si>
  <si>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</si>
  <si>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</si>
  <si>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</si>
  <si>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</si>
  <si>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</si>
  <si>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</si>
  <si>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</si>
  <si>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</si>
  <si>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</si>
  <si>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</si>
  <si>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</si>
  <si>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</si>
  <si>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</si>
  <si>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</si>
  <si>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</si>
  <si>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</si>
  <si>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</si>
  <si>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</si>
  <si>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</si>
  <si>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</si>
  <si>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</si>
  <si>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</si>
  <si>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</si>
  <si>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</si>
  <si>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</si>
  <si>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</si>
  <si>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</si>
  <si>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</si>
  <si>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</si>
  <si>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</si>
  <si>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</si>
  <si>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</si>
  <si>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</si>
  <si>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</si>
  <si>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</si>
  <si>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</si>
  <si>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</si>
  <si>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</si>
  <si>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</si>
  <si>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</si>
  <si>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</si>
  <si>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</si>
  <si>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</si>
  <si>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</si>
  <si>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</si>
  <si>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</si>
  <si>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</si>
  <si>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</si>
  <si>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</si>
  <si>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</si>
  <si>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</si>
  <si>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</si>
  <si>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</si>
  <si>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</si>
  <si>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</si>
  <si>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</si>
  <si>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</si>
  <si>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</si>
  <si>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</si>
  <si>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</si>
  <si>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</si>
  <si>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</si>
  <si>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</si>
  <si>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</si>
  <si>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</si>
  <si>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</si>
  <si>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</si>
  <si>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</si>
  <si>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</si>
  <si>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</si>
  <si>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</si>
  <si>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</si>
  <si>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</si>
  <si>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</si>
  <si>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</si>
  <si>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</si>
  <si>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</si>
  <si>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</si>
  <si>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</si>
  <si>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</si>
  <si>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</si>
  <si>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</si>
  <si>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</si>
  <si>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</si>
  <si>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</si>
  <si>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</si>
  <si>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</si>
  <si>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</si>
  <si>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</si>
  <si>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</si>
  <si>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</si>
  <si>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</si>
  <si>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</si>
  <si>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</si>
  <si>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</si>
  <si>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</si>
  <si>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</si>
  <si>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</si>
  <si>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</si>
  <si>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</si>
  <si>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</si>
  <si>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</si>
  <si>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</si>
  <si>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</si>
  <si>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</si>
  <si>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</si>
  <si>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</si>
  <si>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</si>
  <si>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</si>
  <si>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</si>
  <si>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</si>
  <si>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</si>
  <si>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</si>
  <si>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</si>
  <si>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</si>
  <si>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</si>
  <si>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</si>
  <si>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</si>
  <si>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</si>
  <si>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</si>
  <si>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</si>
  <si>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</si>
  <si>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</si>
  <si>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</si>
  <si>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</si>
  <si>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</si>
  <si>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</si>
  <si>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</si>
  <si>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</si>
  <si>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</si>
  <si>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</si>
  <si>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</si>
  <si>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</si>
  <si>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</si>
  <si>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</si>
  <si>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</si>
  <si>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</si>
  <si>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</si>
  <si>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</si>
  <si>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</si>
  <si>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</si>
  <si>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</si>
  <si>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</si>
  <si>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</si>
  <si>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</si>
  <si>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</si>
  <si>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</si>
  <si>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</si>
  <si>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</si>
  <si>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</si>
  <si>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</si>
  <si>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</si>
  <si>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</si>
  <si>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</si>
  <si>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</si>
  <si>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</si>
  <si>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</si>
  <si>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</si>
  <si>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</si>
  <si>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</si>
  <si>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</si>
  <si>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</si>
  <si>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</si>
  <si>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</si>
  <si>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</si>
  <si>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</si>
  <si>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</si>
  <si>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</si>
  <si>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</si>
  <si>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</si>
  <si>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</si>
  <si>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</si>
  <si>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</si>
  <si>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</si>
  <si>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</si>
  <si>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</si>
  <si>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</si>
  <si>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</si>
  <si>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</si>
  <si>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</si>
  <si>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</si>
  <si>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</si>
  <si>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</si>
  <si>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</si>
  <si>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</si>
  <si>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</si>
  <si>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</si>
  <si>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</si>
  <si>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</si>
  <si>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</si>
  <si>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</si>
  <si>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</si>
  <si>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</si>
  <si>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</si>
  <si>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</si>
  <si>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</si>
  <si>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</si>
  <si>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</si>
  <si>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</si>
  <si>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</si>
  <si>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</si>
  <si>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</si>
  <si>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</si>
  <si>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</si>
  <si>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</si>
  <si>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</si>
  <si>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</si>
  <si>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</si>
  <si>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</si>
  <si>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</si>
  <si>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</si>
  <si>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</si>
  <si>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</si>
  <si>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</si>
  <si>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</si>
  <si>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</si>
  <si>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</si>
  <si>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</si>
  <si>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</si>
  <si>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</si>
  <si>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</si>
  <si>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</si>
  <si>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</si>
  <si>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</si>
  <si>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</si>
  <si>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</si>
  <si>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</si>
  <si>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</si>
  <si>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</si>
  <si>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</si>
  <si>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</si>
  <si>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</si>
  <si>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</si>
  <si>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</si>
  <si>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</si>
  <si>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</si>
  <si>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</si>
  <si>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</si>
  <si>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</si>
  <si>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</si>
  <si>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</si>
  <si>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</si>
  <si>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</si>
  <si>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</si>
  <si>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</si>
  <si>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</si>
  <si>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2 19 05000 13 0000 151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</si>
  <si>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</si>
  <si>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</si>
  <si>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</si>
  <si>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</si>
  <si>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</si>
  <si>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</si>
  <si>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</si>
  <si>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</si>
  <si>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</si>
  <si>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</si>
  <si>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</si>
  <si>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</si>
  <si>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</si>
  <si>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</si>
  <si>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</si>
  <si>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</si>
  <si>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</si>
  <si>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</si>
  <si>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</si>
  <si>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</si>
  <si>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Прочие безвозмездные поступления в бюджеты городских поселений </t>
  </si>
  <si>
    <t>1 13 02065 13 0000 130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</si>
  <si>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</si>
  <si>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</si>
  <si>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</si>
  <si>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Пособие по социальной помощи населению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</si>
  <si>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</si>
  <si>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</si>
  <si>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</si>
  <si>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</si>
  <si>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</si>
  <si>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</si>
  <si>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</si>
  <si>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</si>
  <si>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</si>
  <si>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</si>
  <si>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</si>
  <si>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</si>
  <si>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</si>
  <si>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</si>
  <si>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</si>
  <si>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</si>
  <si>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</si>
  <si>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</si>
  <si>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</si>
  <si>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</si>
  <si>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</si>
  <si>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</si>
  <si>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</si>
  <si>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</si>
  <si>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</si>
  <si>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</si>
  <si>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</si>
  <si>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</si>
  <si>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</si>
  <si>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</si>
  <si>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</si>
  <si>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</si>
  <si>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</si>
  <si>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</si>
  <si>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</si>
  <si>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</si>
  <si>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</si>
  <si>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</si>
  <si>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</si>
  <si>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</si>
  <si>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</si>
  <si>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</si>
  <si>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</si>
  <si>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</si>
  <si>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</si>
  <si>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</si>
  <si>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</si>
  <si>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</si>
  <si>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</si>
  <si>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</si>
  <si>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</si>
  <si>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</si>
  <si>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</si>
  <si>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</si>
  <si>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</si>
  <si>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</si>
  <si>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</si>
  <si>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</si>
  <si>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</si>
  <si>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</si>
  <si>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</si>
  <si>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</si>
  <si>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</si>
  <si>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</si>
  <si>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</si>
  <si>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</si>
  <si>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</si>
  <si>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</si>
  <si>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</si>
  <si>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</si>
  <si>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</si>
  <si>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</si>
  <si>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</si>
  <si>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</si>
  <si>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940</t>
  </si>
  <si>
    <t xml:space="preserve">Наименование отрасли </t>
  </si>
  <si>
    <t>Наименование отрасли</t>
  </si>
  <si>
    <t>Утверждено на 2019 г.</t>
  </si>
  <si>
    <t>Приложение 10.1</t>
  </si>
  <si>
    <t>сумма на 2019 г.</t>
  </si>
  <si>
    <t>Приложение 6.1</t>
  </si>
  <si>
    <t>Приложение 6</t>
  </si>
  <si>
    <t>Приложение 7.1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</si>
  <si>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</si>
  <si>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</si>
  <si>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</si>
  <si>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</si>
  <si>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Сумма на 2020 г.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</si>
  <si>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</si>
  <si>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Утверждено на 2020 г.</t>
  </si>
  <si>
    <t>сумма на 2020 г.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</si>
  <si>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</si>
  <si>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</si>
  <si>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</si>
  <si>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</si>
  <si>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t xml:space="preserve"> «Северомуйское»  на 2019 год и плановый период 2020 и 2021 годов" 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</si>
  <si>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2019 год</t>
  </si>
  <si>
    <t>Объем налоговых и неналоговых доходов бюджета муниципального образования  городского поселения  "Северомуйское" на 2019 год</t>
  </si>
  <si>
    <t>Объем налоговых и неналоговых доходов бюджета муниципального образования  городского поселения  "Северомуйское" на 2020 и 2021 года</t>
  </si>
  <si>
    <t>Сумма на 2021 г.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</si>
  <si>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2020 и 2021 года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</si>
  <si>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2020 и 2021 года</t>
  </si>
  <si>
    <t>Утверждено на 2021 г.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</si>
  <si>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2019 год</t>
  </si>
  <si>
    <t>2 02 049999 13 0000 151</t>
  </si>
  <si>
    <t>Прочие межбюджетные трансферты, передаваемые бюджетам городских поселений</t>
  </si>
  <si>
    <t>Иные межбюджетные трансферты бюджетам поселений на частичную компенсацию дополнительных расходов на повышение оплаты труда работникам бюджетной сферы в связи с увеличением минимального размерата оплаты труда</t>
  </si>
  <si>
    <t xml:space="preserve">Распределение иных межбюджетных трансфертов бюджетам
муниципальных образований в Республике Бурятия на реализацию
мероприятий, направленных на создание условий и повышение
доступности занятий физической культурой и спортом
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</si>
  <si>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2019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</si>
  <si>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2019 год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</si>
  <si>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2019 год</t>
  </si>
  <si>
    <t>сумма на 2021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</si>
  <si>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2020 и 2021 года</t>
  </si>
  <si>
    <t>Прочие доходы от оказания платных услуг (работ) получателями средств бюджетов городских поселений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</si>
  <si>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</si>
  <si>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</si>
  <si>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</si>
  <si>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2 02 15001 13 0000 150</t>
  </si>
  <si>
    <t>2 02 35118 13 0000 150</t>
  </si>
  <si>
    <t>2 02 90054 13 0000 150</t>
  </si>
  <si>
    <t>2 07 05030 13 0000 150</t>
  </si>
  <si>
    <t>2 08 05000 13 0000 150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</si>
  <si>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</si>
  <si>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</si>
  <si>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</si>
  <si>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</si>
  <si>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000 01 05 02 01 13 0000 610</t>
  </si>
  <si>
    <t>1 16 33050 13 0000 140</t>
  </si>
  <si>
    <t>2 19 05000 13 0000 150</t>
  </si>
  <si>
    <t>2 02 01000 00 0000 150</t>
  </si>
  <si>
    <t>2 02 01001 13 0000 150</t>
  </si>
  <si>
    <t>2 02 03000 00 0000 150</t>
  </si>
  <si>
    <t>2 02 03015 13 0000 150</t>
  </si>
  <si>
    <t>2 02 09000 00 0000 150</t>
  </si>
  <si>
    <t>2 02 049999 13 0000 150</t>
  </si>
  <si>
    <t>2 02 09054 13 0000 150</t>
  </si>
  <si>
    <t>2 19 00000 00 0000 150</t>
  </si>
  <si>
    <t>Субсидия бюджетам городских поселений на поддержку отрасли культуры</t>
  </si>
  <si>
    <t>941</t>
  </si>
  <si>
    <t>Иные межбюджетные трансферты на проведения празднования посвященному 45-м БАМа</t>
  </si>
  <si>
    <t>11 02</t>
  </si>
  <si>
    <t>Прочие безвозмездные поступления в бюджеты городских поселений</t>
  </si>
  <si>
    <t>2 07 00000 00 0000 150</t>
  </si>
  <si>
    <t>Иные межбюджетные трансферты бюджетам поселений на частичную компенсацию дополнительных расходов на повышение оплаты труда работникам бюджетной сферы в связи с увеличением минимального размера оплаты труда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</si>
  <si>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2020 и 2021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</si>
  <si>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2020 и 2021 год за счет средств субсидии республиканского бюджета</t>
  </si>
  <si>
    <t>О внесении изменений в решение №71 от 22.12.2018 г.</t>
  </si>
  <si>
    <t xml:space="preserve">от " 18 " октября 2019 года №106 </t>
  </si>
  <si>
    <t>от " 18 " октября 2019 года № 106</t>
  </si>
  <si>
    <t xml:space="preserve"> О внесении изменений в решение №71 от 22.12.2018 г.</t>
  </si>
  <si>
    <t>от " 18   " октября 2019 года № 106</t>
  </si>
  <si>
    <t>от " 18   "  октября 2019 года № 106</t>
  </si>
  <si>
    <t>О внесении изменений в решение №71 от 22.12.2018г.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</si>
</sst>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  <numFmt numFmtId="187" formatCode="#,##0.000"/>
    <numFmt numFmtId="188" formatCode="#,##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5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0" fillId="4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5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1" fillId="0" borderId="10" xfId="55" applyNumberFormat="1" applyFont="1" applyFill="1" applyBorder="1" applyAlignment="1">
      <alignment horizontal="center" vertical="center" wrapText="1"/>
      <protection/>
    </xf>
    <xf numFmtId="0" fontId="42" fillId="24" borderId="10" xfId="0" applyFont="1" applyFill="1" applyBorder="1" applyAlignment="1">
      <alignment horizontal="left" vertical="top" wrapText="1"/>
    </xf>
    <xf numFmtId="0" fontId="42" fillId="24" borderId="10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5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0" fillId="25" borderId="10" xfId="0" applyFont="1" applyFill="1" applyBorder="1" applyAlignment="1">
      <alignment horizontal="left" vertical="center" wrapText="1"/>
    </xf>
    <xf numFmtId="0" fontId="30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vertical="top"/>
      <protection/>
    </xf>
    <xf numFmtId="0" fontId="22" fillId="0" borderId="13" xfId="53" applyFont="1" applyBorder="1" applyAlignment="1">
      <alignment vertical="top"/>
      <protection/>
    </xf>
    <xf numFmtId="4" fontId="20" fillId="0" borderId="10" xfId="0" applyNumberFormat="1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24" fillId="25" borderId="0" xfId="0" applyFont="1" applyFill="1" applyAlignment="1">
      <alignment vertical="center" wrapText="1"/>
    </xf>
    <xf numFmtId="0" fontId="22" fillId="25" borderId="0" xfId="0" applyFont="1" applyFill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top" wrapText="1"/>
    </xf>
    <xf numFmtId="0" fontId="34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34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center" wrapText="1"/>
    </xf>
    <xf numFmtId="49" fontId="23" fillId="25" borderId="13" xfId="54" applyNumberFormat="1" applyFont="1" applyFill="1" applyBorder="1" applyAlignment="1">
      <alignment horizontal="left" vertical="center" wrapText="1"/>
      <protection/>
    </xf>
    <xf numFmtId="49" fontId="43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top" wrapText="1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34" fillId="25" borderId="0" xfId="0" applyFont="1" applyFill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4" fontId="33" fillId="25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top" wrapText="1"/>
    </xf>
    <xf numFmtId="4" fontId="34" fillId="25" borderId="16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top" wrapText="1"/>
    </xf>
    <xf numFmtId="4" fontId="3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55" applyFont="1" applyFill="1" applyBorder="1" applyAlignment="1">
      <alignment horizontal="left" vertical="center" wrapText="1"/>
      <protection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top"/>
    </xf>
    <xf numFmtId="49" fontId="23" fillId="25" borderId="10" xfId="0" applyNumberFormat="1" applyFont="1" applyFill="1" applyBorder="1" applyAlignment="1">
      <alignment horizontal="center" vertical="top"/>
    </xf>
    <xf numFmtId="0" fontId="24" fillId="25" borderId="10" xfId="0" applyFont="1" applyFill="1" applyBorder="1" applyAlignment="1">
      <alignment/>
    </xf>
    <xf numFmtId="2" fontId="24" fillId="25" borderId="10" xfId="0" applyNumberFormat="1" applyFont="1" applyFill="1" applyBorder="1" applyAlignment="1">
      <alignment horizontal="center"/>
    </xf>
    <xf numFmtId="4" fontId="23" fillId="25" borderId="0" xfId="0" applyNumberFormat="1" applyFont="1" applyFill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5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0" xfId="55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left" vertical="top"/>
    </xf>
    <xf numFmtId="49" fontId="20" fillId="25" borderId="10" xfId="0" applyNumberFormat="1" applyFont="1" applyFill="1" applyBorder="1" applyAlignment="1">
      <alignment horizontal="center" vertical="top"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0" fontId="20" fillId="25" borderId="10" xfId="0" applyFont="1" applyFill="1" applyBorder="1" applyAlignment="1">
      <alignment/>
    </xf>
    <xf numFmtId="172" fontId="25" fillId="25" borderId="10" xfId="0" applyNumberFormat="1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 horizontal="center" vertical="top"/>
    </xf>
    <xf numFmtId="0" fontId="23" fillId="25" borderId="0" xfId="0" applyFont="1" applyFill="1" applyAlignment="1">
      <alignment wrapText="1"/>
    </xf>
    <xf numFmtId="0" fontId="20" fillId="0" borderId="10" xfId="0" applyFont="1" applyBorder="1" applyAlignment="1">
      <alignment wrapText="1"/>
    </xf>
    <xf numFmtId="4" fontId="44" fillId="25" borderId="16" xfId="0" applyNumberFormat="1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top" wrapText="1"/>
    </xf>
    <xf numFmtId="187" fontId="3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49" fontId="24" fillId="25" borderId="10" xfId="0" applyNumberFormat="1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vertical="center" wrapText="1"/>
    </xf>
    <xf numFmtId="49" fontId="24" fillId="25" borderId="10" xfId="0" applyNumberFormat="1" applyFont="1" applyFill="1" applyBorder="1" applyAlignment="1">
      <alignment vertical="center"/>
    </xf>
    <xf numFmtId="49" fontId="23" fillId="25" borderId="10" xfId="0" applyNumberFormat="1" applyFont="1" applyFill="1" applyBorder="1" applyAlignment="1">
      <alignment vertical="center"/>
    </xf>
    <xf numFmtId="49" fontId="33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5" fillId="25" borderId="0" xfId="0" applyFont="1" applyFill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4" fillId="25" borderId="16" xfId="0" applyFont="1" applyFill="1" applyBorder="1" applyAlignment="1">
      <alignment horizontal="center" vertical="top"/>
    </xf>
    <xf numFmtId="0" fontId="24" fillId="25" borderId="12" xfId="0" applyFont="1" applyFill="1" applyBorder="1" applyAlignment="1">
      <alignment horizontal="center" vertical="top"/>
    </xf>
    <xf numFmtId="0" fontId="24" fillId="25" borderId="13" xfId="0" applyFont="1" applyFill="1" applyBorder="1" applyAlignment="1">
      <alignment horizontal="center" vertical="top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8" fillId="25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/>
    </xf>
    <xf numFmtId="4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 vertical="center"/>
    </xf>
    <xf numFmtId="0" fontId="23" fillId="25" borderId="10" xfId="0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9" fontId="45" fillId="25" borderId="10" xfId="0" applyNumberFormat="1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justify" vertical="top" wrapText="1"/>
    </xf>
    <xf numFmtId="2" fontId="23" fillId="25" borderId="10" xfId="0" applyNumberFormat="1" applyFont="1" applyFill="1" applyBorder="1" applyAlignment="1">
      <alignment horizontal="center" vertical="center"/>
    </xf>
    <xf numFmtId="187" fontId="34" fillId="25" borderId="10" xfId="0" applyNumberFormat="1" applyFont="1" applyFill="1" applyBorder="1" applyAlignment="1">
      <alignment horizontal="center" vertical="center"/>
    </xf>
    <xf numFmtId="4" fontId="33" fillId="25" borderId="10" xfId="0" applyNumberFormat="1" applyFont="1" applyFill="1" applyBorder="1" applyAlignment="1">
      <alignment horizontal="center" vertical="center"/>
    </xf>
    <xf numFmtId="187" fontId="24" fillId="25" borderId="10" xfId="0" applyNumberFormat="1" applyFont="1" applyFill="1" applyBorder="1" applyAlignment="1">
      <alignment horizontal="center" vertical="center"/>
    </xf>
    <xf numFmtId="187" fontId="23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Лист1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SheetLayoutView="85" workbookViewId="0" topLeftCell="A1">
      <selection activeCell="D11" sqref="D11:D12"/>
    </sheetView>
  </sheetViews>
  <sheetFormatPr defaultColWidth="9.125" defaultRowHeight="12.75"/>
  <cols>
    <col min="1" max="1" width="5.375" style="105" customWidth="1"/>
    <col min="2" max="2" width="9.875" style="105" customWidth="1"/>
    <col min="3" max="3" width="22.00390625" style="105" customWidth="1"/>
    <col min="4" max="4" width="55.50390625" style="105" customWidth="1"/>
    <col min="5" max="5" width="42.00390625" style="105" customWidth="1"/>
    <col min="6" max="16384" width="9.125" style="105" customWidth="1"/>
  </cols>
  <sheetData>
    <row r="1" ht="12.75">
      <c r="D1" s="228" t="s">
        <v>131</v>
      </c>
    </row>
    <row r="2" ht="12.75">
      <c r="D2" s="228" t="s">
        <v>566</v>
      </c>
    </row>
    <row r="3" ht="12.75">
      <c r="D3" s="228" t="s">
        <v>648</v>
      </c>
    </row>
    <row r="4" spans="3:4" ht="12" customHeight="1">
      <c r="C4" s="234" t="s">
        <v>567</v>
      </c>
      <c r="D4" s="234"/>
    </row>
    <row r="5" spans="3:4" ht="12.75">
      <c r="C5" s="234" t="s">
        <v>597</v>
      </c>
      <c r="D5" s="234"/>
    </row>
    <row r="6" ht="12.75">
      <c r="D6" s="228" t="s">
        <v>649</v>
      </c>
    </row>
    <row r="8" spans="1:10" ht="12.75" customHeight="1">
      <c r="A8" s="230" t="s">
        <v>568</v>
      </c>
      <c r="B8" s="230"/>
      <c r="C8" s="230"/>
      <c r="D8" s="230"/>
      <c r="E8" s="132"/>
      <c r="F8" s="132"/>
      <c r="G8" s="132"/>
      <c r="H8" s="132"/>
      <c r="I8" s="132"/>
      <c r="J8" s="132"/>
    </row>
    <row r="9" spans="1:10" ht="36.75" customHeight="1">
      <c r="A9" s="230"/>
      <c r="B9" s="230"/>
      <c r="C9" s="230"/>
      <c r="D9" s="230"/>
      <c r="E9" s="132"/>
      <c r="F9" s="132"/>
      <c r="G9" s="132"/>
      <c r="H9" s="132"/>
      <c r="I9" s="132"/>
      <c r="J9" s="132"/>
    </row>
    <row r="10" ht="15">
      <c r="B10" s="133"/>
    </row>
    <row r="11" spans="1:4" ht="26.25" customHeight="1">
      <c r="A11" s="134" t="s">
        <v>29</v>
      </c>
      <c r="B11" s="238" t="s">
        <v>0</v>
      </c>
      <c r="C11" s="239"/>
      <c r="D11" s="240" t="s">
        <v>1</v>
      </c>
    </row>
    <row r="12" spans="1:4" ht="51" customHeight="1">
      <c r="A12" s="235">
        <v>1</v>
      </c>
      <c r="B12" s="134" t="s">
        <v>464</v>
      </c>
      <c r="C12" s="134" t="s">
        <v>461</v>
      </c>
      <c r="D12" s="241"/>
    </row>
    <row r="13" spans="1:4" ht="21.75" customHeight="1">
      <c r="A13" s="236"/>
      <c r="B13" s="231" t="s">
        <v>512</v>
      </c>
      <c r="C13" s="232"/>
      <c r="D13" s="233"/>
    </row>
    <row r="14" spans="1:5" ht="75" customHeight="1">
      <c r="A14" s="236"/>
      <c r="B14" s="125">
        <v>940</v>
      </c>
      <c r="C14" s="125" t="s">
        <v>482</v>
      </c>
      <c r="D14" s="216" t="s">
        <v>483</v>
      </c>
      <c r="E14" s="215"/>
    </row>
    <row r="15" spans="1:4" ht="69">
      <c r="A15" s="236"/>
      <c r="B15" s="125">
        <v>940</v>
      </c>
      <c r="C15" s="125" t="s">
        <v>467</v>
      </c>
      <c r="D15" s="216" t="s">
        <v>479</v>
      </c>
    </row>
    <row r="16" spans="1:4" ht="84.75" customHeight="1">
      <c r="A16" s="236"/>
      <c r="B16" s="125">
        <v>940</v>
      </c>
      <c r="C16" s="125" t="s">
        <v>468</v>
      </c>
      <c r="D16" s="135" t="s">
        <v>537</v>
      </c>
    </row>
    <row r="17" spans="1:4" ht="27">
      <c r="A17" s="236"/>
      <c r="B17" s="125">
        <v>940</v>
      </c>
      <c r="C17" s="125" t="s">
        <v>469</v>
      </c>
      <c r="D17" s="126" t="s">
        <v>615</v>
      </c>
    </row>
    <row r="18" spans="1:4" ht="45" customHeight="1">
      <c r="A18" s="236"/>
      <c r="B18" s="125">
        <v>940</v>
      </c>
      <c r="C18" s="125" t="s">
        <v>497</v>
      </c>
      <c r="D18" s="126" t="s">
        <v>616</v>
      </c>
    </row>
    <row r="19" spans="1:4" ht="27">
      <c r="A19" s="236"/>
      <c r="B19" s="125">
        <v>940</v>
      </c>
      <c r="C19" s="125" t="s">
        <v>470</v>
      </c>
      <c r="D19" s="106" t="s">
        <v>617</v>
      </c>
    </row>
    <row r="20" spans="1:4" ht="96" customHeight="1">
      <c r="A20" s="236"/>
      <c r="B20" s="125">
        <v>940</v>
      </c>
      <c r="C20" s="144" t="s">
        <v>569</v>
      </c>
      <c r="D20" s="106" t="s">
        <v>570</v>
      </c>
    </row>
    <row r="21" spans="1:4" ht="41.25">
      <c r="A21" s="236"/>
      <c r="B21" s="125">
        <v>940</v>
      </c>
      <c r="C21" s="125" t="s">
        <v>517</v>
      </c>
      <c r="D21" s="106" t="s">
        <v>518</v>
      </c>
    </row>
    <row r="22" spans="1:4" ht="41.25">
      <c r="A22" s="236"/>
      <c r="B22" s="125">
        <v>940</v>
      </c>
      <c r="C22" s="125" t="s">
        <v>498</v>
      </c>
      <c r="D22" s="106" t="s">
        <v>499</v>
      </c>
    </row>
    <row r="23" spans="1:4" ht="41.25">
      <c r="A23" s="236"/>
      <c r="B23" s="125">
        <v>940</v>
      </c>
      <c r="C23" s="125" t="s">
        <v>502</v>
      </c>
      <c r="D23" s="106" t="s">
        <v>503</v>
      </c>
    </row>
    <row r="24" spans="1:4" ht="27">
      <c r="A24" s="236"/>
      <c r="B24" s="125">
        <v>940</v>
      </c>
      <c r="C24" s="125" t="s">
        <v>471</v>
      </c>
      <c r="D24" s="126" t="s">
        <v>476</v>
      </c>
    </row>
    <row r="25" spans="1:4" ht="54.75">
      <c r="A25" s="236"/>
      <c r="B25" s="125">
        <v>940</v>
      </c>
      <c r="C25" s="125" t="s">
        <v>500</v>
      </c>
      <c r="D25" s="126" t="s">
        <v>618</v>
      </c>
    </row>
    <row r="26" spans="1:4" ht="36" customHeight="1">
      <c r="A26" s="236"/>
      <c r="B26" s="125">
        <v>940</v>
      </c>
      <c r="C26" s="125" t="s">
        <v>471</v>
      </c>
      <c r="D26" s="106" t="s">
        <v>476</v>
      </c>
    </row>
    <row r="27" spans="1:4" ht="30.75" customHeight="1">
      <c r="A27" s="236"/>
      <c r="B27" s="218">
        <v>940</v>
      </c>
      <c r="C27" s="218" t="s">
        <v>619</v>
      </c>
      <c r="D27" s="219" t="s">
        <v>477</v>
      </c>
    </row>
    <row r="28" spans="1:4" ht="45.75" customHeight="1">
      <c r="A28" s="236"/>
      <c r="B28" s="125">
        <v>940</v>
      </c>
      <c r="C28" s="125" t="s">
        <v>620</v>
      </c>
      <c r="D28" s="126" t="s">
        <v>478</v>
      </c>
    </row>
    <row r="29" spans="1:4" ht="33" customHeight="1">
      <c r="A29" s="236"/>
      <c r="B29" s="125">
        <v>940</v>
      </c>
      <c r="C29" s="125" t="s">
        <v>621</v>
      </c>
      <c r="D29" s="126" t="s">
        <v>480</v>
      </c>
    </row>
    <row r="30" spans="1:4" ht="33" customHeight="1">
      <c r="A30" s="236"/>
      <c r="B30" s="125">
        <v>940</v>
      </c>
      <c r="C30" s="125" t="s">
        <v>622</v>
      </c>
      <c r="D30" s="126" t="s">
        <v>496</v>
      </c>
    </row>
    <row r="31" spans="1:4" ht="91.5" customHeight="1">
      <c r="A31" s="236"/>
      <c r="B31" s="125">
        <v>940</v>
      </c>
      <c r="C31" s="125" t="s">
        <v>623</v>
      </c>
      <c r="D31" s="126" t="s">
        <v>481</v>
      </c>
    </row>
    <row r="32" spans="1:4" ht="48.75" customHeight="1">
      <c r="A32" s="237"/>
      <c r="B32" s="125">
        <v>940</v>
      </c>
      <c r="C32" s="125" t="s">
        <v>625</v>
      </c>
      <c r="D32" s="126" t="s">
        <v>624</v>
      </c>
    </row>
  </sheetData>
  <sheetProtection/>
  <mergeCells count="7">
    <mergeCell ref="A8:D9"/>
    <mergeCell ref="B13:D13"/>
    <mergeCell ref="C4:D4"/>
    <mergeCell ref="C5:D5"/>
    <mergeCell ref="A12:A32"/>
    <mergeCell ref="B11:C11"/>
    <mergeCell ref="D11:D12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A1" sqref="A1:IV16384"/>
    </sheetView>
  </sheetViews>
  <sheetFormatPr defaultColWidth="27.375" defaultRowHeight="12.75"/>
  <cols>
    <col min="1" max="1" width="5.875" style="123" customWidth="1"/>
    <col min="2" max="2" width="21.375" style="123" customWidth="1"/>
    <col min="3" max="3" width="56.50390625" style="123" customWidth="1"/>
    <col min="4" max="4" width="10.125" style="123" customWidth="1"/>
    <col min="5" max="5" width="9.625" style="123" customWidth="1"/>
    <col min="6" max="16384" width="27.375" style="123" customWidth="1"/>
  </cols>
  <sheetData>
    <row r="1" spans="3:5" ht="12.75" customHeight="1">
      <c r="C1" s="261" t="s">
        <v>582</v>
      </c>
      <c r="D1" s="261"/>
      <c r="E1" s="261"/>
    </row>
    <row r="2" spans="3:5" ht="13.5">
      <c r="C2" s="261" t="s">
        <v>566</v>
      </c>
      <c r="D2" s="261"/>
      <c r="E2" s="261"/>
    </row>
    <row r="3" spans="3:5" ht="13.5">
      <c r="C3" s="261" t="s">
        <v>648</v>
      </c>
      <c r="D3" s="261"/>
      <c r="E3" s="261"/>
    </row>
    <row r="4" spans="3:5" ht="12.75" customHeight="1">
      <c r="C4" s="261" t="s">
        <v>567</v>
      </c>
      <c r="D4" s="261"/>
      <c r="E4" s="261"/>
    </row>
    <row r="5" spans="2:5" ht="13.5">
      <c r="B5" s="130"/>
      <c r="C5" s="261" t="s">
        <v>597</v>
      </c>
      <c r="D5" s="261"/>
      <c r="E5" s="261"/>
    </row>
    <row r="6" spans="2:5" ht="12.75" customHeight="1">
      <c r="B6" s="140"/>
      <c r="C6" s="261" t="s">
        <v>649</v>
      </c>
      <c r="D6" s="261"/>
      <c r="E6" s="261"/>
    </row>
    <row r="7" spans="2:7" ht="3" customHeight="1">
      <c r="B7" s="131"/>
      <c r="C7" s="136"/>
      <c r="G7" s="130"/>
    </row>
    <row r="8" spans="1:7" ht="12.75" customHeight="1">
      <c r="A8" s="269" t="s">
        <v>602</v>
      </c>
      <c r="B8" s="269"/>
      <c r="C8" s="269"/>
      <c r="D8" s="269"/>
      <c r="E8" s="269"/>
      <c r="G8" s="130"/>
    </row>
    <row r="9" spans="1:5" ht="27.75" customHeight="1">
      <c r="A9" s="269"/>
      <c r="B9" s="269"/>
      <c r="C9" s="269"/>
      <c r="D9" s="269"/>
      <c r="E9" s="269"/>
    </row>
    <row r="10" spans="2:5" ht="13.5">
      <c r="B10" s="168"/>
      <c r="C10" s="169"/>
      <c r="D10" s="136"/>
      <c r="E10" s="136" t="s">
        <v>43</v>
      </c>
    </row>
    <row r="11" spans="1:5" ht="27">
      <c r="A11" s="170" t="s">
        <v>97</v>
      </c>
      <c r="B11" s="170" t="s">
        <v>57</v>
      </c>
      <c r="C11" s="170" t="s">
        <v>1</v>
      </c>
      <c r="D11" s="170" t="s">
        <v>589</v>
      </c>
      <c r="E11" s="170" t="s">
        <v>601</v>
      </c>
    </row>
    <row r="12" spans="1:5" ht="13.5">
      <c r="A12" s="171">
        <v>940</v>
      </c>
      <c r="B12" s="172" t="s">
        <v>353</v>
      </c>
      <c r="C12" s="173" t="s">
        <v>52</v>
      </c>
      <c r="D12" s="174">
        <f>D13</f>
        <v>22106.342</v>
      </c>
      <c r="E12" s="174">
        <f>E13</f>
        <v>22106.342</v>
      </c>
    </row>
    <row r="13" spans="1:5" ht="41.25">
      <c r="A13" s="175" t="s">
        <v>576</v>
      </c>
      <c r="B13" s="176" t="s">
        <v>354</v>
      </c>
      <c r="C13" s="177" t="s">
        <v>53</v>
      </c>
      <c r="D13" s="178">
        <f>D14+D16+D18+D26</f>
        <v>22106.342</v>
      </c>
      <c r="E13" s="178">
        <f>E14+E16+E18+E26</f>
        <v>22106.342</v>
      </c>
    </row>
    <row r="14" spans="1:5" ht="27">
      <c r="A14" s="171">
        <v>940</v>
      </c>
      <c r="B14" s="173" t="s">
        <v>355</v>
      </c>
      <c r="C14" s="173" t="s">
        <v>359</v>
      </c>
      <c r="D14" s="174">
        <f>D15</f>
        <v>835.81</v>
      </c>
      <c r="E14" s="174">
        <f>E15</f>
        <v>835.81</v>
      </c>
    </row>
    <row r="15" spans="1:5" ht="27">
      <c r="A15" s="175" t="s">
        <v>576</v>
      </c>
      <c r="B15" s="177" t="s">
        <v>472</v>
      </c>
      <c r="C15" s="177" t="s">
        <v>585</v>
      </c>
      <c r="D15" s="178">
        <v>835.81</v>
      </c>
      <c r="E15" s="178">
        <v>835.81</v>
      </c>
    </row>
    <row r="16" spans="1:5" ht="41.25">
      <c r="A16" s="171">
        <v>940</v>
      </c>
      <c r="B16" s="173" t="s">
        <v>356</v>
      </c>
      <c r="C16" s="173" t="s">
        <v>54</v>
      </c>
      <c r="D16" s="174">
        <f>D17</f>
        <v>346.2</v>
      </c>
      <c r="E16" s="174">
        <f>E17</f>
        <v>346.2</v>
      </c>
    </row>
    <row r="17" spans="1:5" ht="41.25">
      <c r="A17" s="175" t="s">
        <v>576</v>
      </c>
      <c r="B17" s="177" t="s">
        <v>473</v>
      </c>
      <c r="C17" s="177" t="s">
        <v>492</v>
      </c>
      <c r="D17" s="178">
        <v>346.2</v>
      </c>
      <c r="E17" s="178">
        <v>346.2</v>
      </c>
    </row>
    <row r="18" spans="1:5" ht="13.5">
      <c r="A18" s="171">
        <v>940</v>
      </c>
      <c r="B18" s="173" t="s">
        <v>462</v>
      </c>
      <c r="C18" s="173" t="s">
        <v>361</v>
      </c>
      <c r="D18" s="174">
        <f>SUM(D19:D25)</f>
        <v>20924.332000000002</v>
      </c>
      <c r="E18" s="174">
        <f>SUM(E19:E25)</f>
        <v>20924.332000000002</v>
      </c>
    </row>
    <row r="19" spans="1:5" ht="27">
      <c r="A19" s="179">
        <v>940</v>
      </c>
      <c r="B19" s="180" t="s">
        <v>606</v>
      </c>
      <c r="C19" s="180" t="s">
        <v>607</v>
      </c>
      <c r="D19" s="217">
        <v>15287.79</v>
      </c>
      <c r="E19" s="217">
        <v>15287.79</v>
      </c>
    </row>
    <row r="20" spans="1:5" ht="41.25">
      <c r="A20" s="175" t="s">
        <v>576</v>
      </c>
      <c r="B20" s="180" t="s">
        <v>474</v>
      </c>
      <c r="C20" s="181" t="s">
        <v>460</v>
      </c>
      <c r="D20" s="182">
        <v>3660.1</v>
      </c>
      <c r="E20" s="182">
        <v>3660.1</v>
      </c>
    </row>
    <row r="21" spans="1:5" ht="54.75">
      <c r="A21" s="175" t="s">
        <v>576</v>
      </c>
      <c r="B21" s="183" t="s">
        <v>474</v>
      </c>
      <c r="C21" s="184" t="s">
        <v>647</v>
      </c>
      <c r="D21" s="297">
        <f>1351.099-1205.47</f>
        <v>145.6289999999999</v>
      </c>
      <c r="E21" s="297">
        <f>1351.099-1205.47</f>
        <v>145.6289999999999</v>
      </c>
    </row>
    <row r="22" spans="1:5" ht="41.25">
      <c r="A22" s="175" t="s">
        <v>576</v>
      </c>
      <c r="B22" s="183" t="s">
        <v>474</v>
      </c>
      <c r="C22" s="184" t="s">
        <v>507</v>
      </c>
      <c r="D22" s="185">
        <v>1496.913</v>
      </c>
      <c r="E22" s="185">
        <v>1496.913</v>
      </c>
    </row>
    <row r="23" spans="1:5" ht="54.75">
      <c r="A23" s="175" t="s">
        <v>576</v>
      </c>
      <c r="B23" s="183" t="s">
        <v>474</v>
      </c>
      <c r="C23" s="184" t="s">
        <v>608</v>
      </c>
      <c r="D23" s="185">
        <v>233</v>
      </c>
      <c r="E23" s="182">
        <v>233</v>
      </c>
    </row>
    <row r="24" spans="1:5" ht="84" customHeight="1">
      <c r="A24" s="175" t="s">
        <v>576</v>
      </c>
      <c r="B24" s="183" t="s">
        <v>474</v>
      </c>
      <c r="C24" s="184" t="s">
        <v>646</v>
      </c>
      <c r="D24" s="182">
        <v>100</v>
      </c>
      <c r="E24" s="182">
        <v>100</v>
      </c>
    </row>
    <row r="25" spans="1:5" ht="42.75" customHeight="1">
      <c r="A25" s="175" t="s">
        <v>576</v>
      </c>
      <c r="B25" s="183" t="s">
        <v>474</v>
      </c>
      <c r="C25" s="184" t="s">
        <v>590</v>
      </c>
      <c r="D25" s="185">
        <v>0.9</v>
      </c>
      <c r="E25" s="182">
        <v>0.9</v>
      </c>
    </row>
    <row r="26" spans="1:5" ht="41.25">
      <c r="A26" s="171">
        <v>940</v>
      </c>
      <c r="B26" s="173" t="s">
        <v>493</v>
      </c>
      <c r="C26" s="173" t="s">
        <v>494</v>
      </c>
      <c r="D26" s="174">
        <f>D27+D28</f>
        <v>0</v>
      </c>
      <c r="E26" s="174">
        <f>E27</f>
        <v>0</v>
      </c>
    </row>
    <row r="27" spans="1:5" ht="41.25">
      <c r="A27" s="175" t="s">
        <v>576</v>
      </c>
      <c r="B27" s="177" t="s">
        <v>475</v>
      </c>
      <c r="C27" s="177" t="s">
        <v>495</v>
      </c>
      <c r="D27" s="185">
        <v>0</v>
      </c>
      <c r="E27" s="178">
        <f>E28</f>
        <v>0</v>
      </c>
    </row>
  </sheetData>
  <sheetProtection/>
  <mergeCells count="7">
    <mergeCell ref="C1:E1"/>
    <mergeCell ref="C2:E2"/>
    <mergeCell ref="C4:E4"/>
    <mergeCell ref="C5:E5"/>
    <mergeCell ref="C6:E6"/>
    <mergeCell ref="A8:E9"/>
    <mergeCell ref="C3:E3"/>
  </mergeCells>
  <printOptions/>
  <pageMargins left="0.16" right="0.1" top="0.27" bottom="0.29" header="0.16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316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6" ht="13.5">
      <c r="A6" s="8"/>
      <c r="D6" s="1" t="s">
        <v>5</v>
      </c>
      <c r="F6" s="6"/>
    </row>
    <row r="7" spans="1:6" ht="13.5">
      <c r="A7" s="8"/>
      <c r="B7" s="1"/>
      <c r="F7" s="6"/>
    </row>
    <row r="8" spans="1:6" ht="12.75" customHeight="1">
      <c r="A8" s="251" t="s">
        <v>321</v>
      </c>
      <c r="B8" s="251"/>
      <c r="C8" s="251"/>
      <c r="D8" s="251"/>
      <c r="F8" s="6"/>
    </row>
    <row r="9" spans="1:4" ht="29.25" customHeight="1">
      <c r="A9" s="251"/>
      <c r="B9" s="251"/>
      <c r="C9" s="251"/>
      <c r="D9" s="251"/>
    </row>
    <row r="10" spans="1:4" ht="12.75" customHeight="1">
      <c r="A10" s="10"/>
      <c r="B10" s="12"/>
      <c r="D10" s="21" t="s">
        <v>43</v>
      </c>
    </row>
    <row r="11" spans="1:4" ht="21" customHeight="1">
      <c r="A11" s="270" t="s">
        <v>57</v>
      </c>
      <c r="B11" s="272" t="s">
        <v>58</v>
      </c>
      <c r="C11" s="272" t="s">
        <v>51</v>
      </c>
      <c r="D11" s="272"/>
    </row>
    <row r="12" spans="1:4" ht="32.25" customHeight="1">
      <c r="A12" s="271"/>
      <c r="B12" s="272"/>
      <c r="C12" s="31" t="s">
        <v>325</v>
      </c>
      <c r="D12" s="15" t="s">
        <v>326</v>
      </c>
    </row>
    <row r="13" spans="1:4" ht="32.25" customHeight="1">
      <c r="A13" s="27" t="s">
        <v>59</v>
      </c>
      <c r="B13" s="30" t="s">
        <v>60</v>
      </c>
      <c r="C13" s="30"/>
      <c r="D13" s="30"/>
    </row>
    <row r="14" spans="1:4" ht="44.25" customHeight="1">
      <c r="A14" s="28" t="s">
        <v>61</v>
      </c>
      <c r="B14" s="3" t="s">
        <v>62</v>
      </c>
      <c r="C14" s="39"/>
      <c r="D14" s="40"/>
    </row>
    <row r="15" spans="1:4" ht="30.75" customHeight="1">
      <c r="A15" s="28" t="s">
        <v>176</v>
      </c>
      <c r="B15" s="3" t="s">
        <v>177</v>
      </c>
      <c r="C15" s="39"/>
      <c r="D15" s="40"/>
    </row>
    <row r="16" spans="1:4" ht="34.5" customHeight="1">
      <c r="A16" s="28" t="s">
        <v>63</v>
      </c>
      <c r="B16" s="3" t="s">
        <v>64</v>
      </c>
      <c r="C16" s="39"/>
      <c r="D16" s="40"/>
    </row>
    <row r="17" spans="1:4" ht="27">
      <c r="A17" s="28" t="s">
        <v>65</v>
      </c>
      <c r="B17" s="3" t="s">
        <v>93</v>
      </c>
      <c r="C17" s="41"/>
      <c r="D17" s="42"/>
    </row>
    <row r="18" spans="1:4" ht="13.5">
      <c r="A18" s="28" t="s">
        <v>178</v>
      </c>
      <c r="B18" s="3" t="s">
        <v>179</v>
      </c>
      <c r="C18" s="39"/>
      <c r="D18" s="40"/>
    </row>
    <row r="19" spans="1:4" ht="13.5">
      <c r="A19" s="28" t="s">
        <v>180</v>
      </c>
      <c r="B19" s="3" t="s">
        <v>181</v>
      </c>
      <c r="C19" s="41"/>
      <c r="D19" s="42"/>
    </row>
    <row r="20" spans="1:4" ht="13.5">
      <c r="A20" s="28" t="s">
        <v>66</v>
      </c>
      <c r="B20" s="3" t="s">
        <v>67</v>
      </c>
      <c r="C20" s="39"/>
      <c r="D20" s="40"/>
    </row>
    <row r="21" spans="1:4" ht="13.5">
      <c r="A21" s="27" t="s">
        <v>68</v>
      </c>
      <c r="B21" s="29" t="s">
        <v>69</v>
      </c>
      <c r="C21" s="30"/>
      <c r="D21" s="30"/>
    </row>
    <row r="22" spans="1:4" ht="13.5">
      <c r="A22" s="28" t="s">
        <v>70</v>
      </c>
      <c r="B22" s="3" t="s">
        <v>71</v>
      </c>
      <c r="C22" s="39"/>
      <c r="D22" s="40"/>
    </row>
    <row r="23" spans="1:4" ht="27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3.5">
      <c r="A25" s="28" t="s">
        <v>182</v>
      </c>
      <c r="B25" s="3" t="s">
        <v>184</v>
      </c>
      <c r="C25" s="39"/>
      <c r="D25" s="40"/>
    </row>
    <row r="26" spans="1:4" ht="27">
      <c r="A26" s="28" t="s">
        <v>183</v>
      </c>
      <c r="B26" s="3" t="s">
        <v>185</v>
      </c>
      <c r="C26" s="42"/>
      <c r="D26" s="42"/>
    </row>
    <row r="27" spans="1:4" ht="13.5">
      <c r="A27" s="27" t="s">
        <v>186</v>
      </c>
      <c r="B27" s="30" t="s">
        <v>187</v>
      </c>
      <c r="C27" s="30"/>
      <c r="D27" s="30"/>
    </row>
    <row r="28" spans="1:4" ht="13.5">
      <c r="A28" s="28" t="s">
        <v>189</v>
      </c>
      <c r="B28" s="3" t="s">
        <v>188</v>
      </c>
      <c r="C28" s="41"/>
      <c r="D28" s="42"/>
    </row>
    <row r="29" spans="1:4" ht="13.5">
      <c r="A29" s="28" t="s">
        <v>190</v>
      </c>
      <c r="B29" s="3" t="s">
        <v>267</v>
      </c>
      <c r="C29" s="40"/>
      <c r="D29" s="40"/>
    </row>
    <row r="30" spans="1:4" ht="14.25">
      <c r="A30" s="28" t="s">
        <v>191</v>
      </c>
      <c r="B30" s="3" t="s">
        <v>194</v>
      </c>
      <c r="C30" s="44"/>
      <c r="D30" s="44"/>
    </row>
    <row r="31" spans="1:4" ht="13.5">
      <c r="A31" s="28" t="s">
        <v>192</v>
      </c>
      <c r="B31" s="3" t="s">
        <v>195</v>
      </c>
      <c r="C31" s="45"/>
      <c r="D31" s="45"/>
    </row>
    <row r="32" spans="1:4" ht="13.5">
      <c r="A32" s="28" t="s">
        <v>193</v>
      </c>
      <c r="B32" s="3" t="s">
        <v>196</v>
      </c>
      <c r="C32" s="45"/>
      <c r="D32" s="45"/>
    </row>
    <row r="33" spans="1:4" ht="13.5">
      <c r="A33" s="27" t="s">
        <v>76</v>
      </c>
      <c r="B33" s="30" t="s">
        <v>77</v>
      </c>
      <c r="C33" s="30"/>
      <c r="D33" s="30"/>
    </row>
    <row r="34" spans="1:4" ht="13.5">
      <c r="A34" s="28" t="s">
        <v>197</v>
      </c>
      <c r="B34" s="3" t="s">
        <v>199</v>
      </c>
      <c r="C34" s="45"/>
      <c r="D34" s="45"/>
    </row>
    <row r="35" spans="1:4" ht="13.5">
      <c r="A35" s="28" t="s">
        <v>78</v>
      </c>
      <c r="B35" s="3" t="s">
        <v>79</v>
      </c>
      <c r="C35" s="45"/>
      <c r="D35" s="45"/>
    </row>
    <row r="36" spans="1:4" ht="13.5">
      <c r="A36" s="28" t="s">
        <v>80</v>
      </c>
      <c r="B36" s="3" t="s">
        <v>81</v>
      </c>
      <c r="C36" s="45"/>
      <c r="D36" s="45"/>
    </row>
    <row r="37" spans="1:4" ht="13.5">
      <c r="A37" s="28" t="s">
        <v>198</v>
      </c>
      <c r="B37" s="3" t="s">
        <v>200</v>
      </c>
      <c r="C37" s="45"/>
      <c r="D37" s="45"/>
    </row>
    <row r="38" spans="1:4" ht="13.5">
      <c r="A38" s="27" t="s">
        <v>201</v>
      </c>
      <c r="B38" s="30" t="s">
        <v>202</v>
      </c>
      <c r="C38" s="30"/>
      <c r="D38" s="30"/>
    </row>
    <row r="39" spans="1:4" ht="27">
      <c r="A39" s="28" t="s">
        <v>203</v>
      </c>
      <c r="B39" s="3" t="s">
        <v>205</v>
      </c>
      <c r="C39" s="45"/>
      <c r="D39" s="45"/>
    </row>
    <row r="40" spans="1:4" ht="13.5">
      <c r="A40" s="28" t="s">
        <v>204</v>
      </c>
      <c r="B40" s="3" t="s">
        <v>206</v>
      </c>
      <c r="C40" s="45"/>
      <c r="D40" s="45"/>
    </row>
    <row r="41" spans="1:4" ht="13.5">
      <c r="A41" s="27" t="s">
        <v>82</v>
      </c>
      <c r="B41" s="30" t="s">
        <v>130</v>
      </c>
      <c r="C41" s="30"/>
      <c r="D41" s="30"/>
    </row>
    <row r="42" spans="1:4" ht="13.5">
      <c r="A42" s="28" t="s">
        <v>83</v>
      </c>
      <c r="B42" s="3" t="s">
        <v>84</v>
      </c>
      <c r="C42" s="45"/>
      <c r="D42" s="45"/>
    </row>
    <row r="43" spans="1:4" ht="13.5">
      <c r="A43" s="28" t="s">
        <v>207</v>
      </c>
      <c r="B43" s="3" t="s">
        <v>208</v>
      </c>
      <c r="C43" s="45"/>
      <c r="D43" s="45"/>
    </row>
    <row r="44" spans="1:4" ht="13.5">
      <c r="A44" s="27" t="s">
        <v>85</v>
      </c>
      <c r="B44" s="30" t="s">
        <v>86</v>
      </c>
      <c r="C44" s="30"/>
      <c r="D44" s="30"/>
    </row>
    <row r="45" spans="1:4" ht="13.5">
      <c r="A45" s="28" t="s">
        <v>87</v>
      </c>
      <c r="B45" s="3" t="s">
        <v>88</v>
      </c>
      <c r="C45" s="45"/>
      <c r="D45" s="45"/>
    </row>
    <row r="46" spans="1:4" ht="13.5">
      <c r="A46" s="28" t="s">
        <v>209</v>
      </c>
      <c r="B46" s="3" t="s">
        <v>210</v>
      </c>
      <c r="C46" s="45"/>
      <c r="D46" s="45"/>
    </row>
    <row r="47" spans="1:4" ht="13.5">
      <c r="A47" s="27" t="s">
        <v>89</v>
      </c>
      <c r="B47" s="30" t="s">
        <v>90</v>
      </c>
      <c r="C47" s="30"/>
      <c r="D47" s="30"/>
    </row>
    <row r="48" spans="1:4" ht="13.5">
      <c r="A48" s="28" t="s">
        <v>94</v>
      </c>
      <c r="B48" s="3" t="s">
        <v>211</v>
      </c>
      <c r="C48" s="45"/>
      <c r="D48" s="45"/>
    </row>
    <row r="49" spans="1:4" ht="13.5">
      <c r="A49" s="28" t="s">
        <v>91</v>
      </c>
      <c r="B49" s="3" t="s">
        <v>92</v>
      </c>
      <c r="C49" s="45"/>
      <c r="D49" s="45"/>
    </row>
    <row r="50" spans="1:4" ht="27">
      <c r="A50" s="27" t="s">
        <v>212</v>
      </c>
      <c r="B50" s="30" t="s">
        <v>213</v>
      </c>
      <c r="C50" s="30"/>
      <c r="D50" s="30"/>
    </row>
    <row r="51" spans="1:4" ht="13.5">
      <c r="A51" s="28" t="s">
        <v>214</v>
      </c>
      <c r="B51" s="18" t="s">
        <v>215</v>
      </c>
      <c r="C51" s="45"/>
      <c r="D51" s="45"/>
    </row>
    <row r="52" spans="1:4" ht="41.25">
      <c r="A52" s="27" t="s">
        <v>217</v>
      </c>
      <c r="B52" s="29" t="s">
        <v>216</v>
      </c>
      <c r="C52" s="30"/>
      <c r="D52" s="30"/>
    </row>
    <row r="53" spans="1:4" ht="13.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73" t="s">
        <v>122</v>
      </c>
      <c r="B55" s="274"/>
      <c r="C55" s="45"/>
      <c r="D55" s="45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317</v>
      </c>
    </row>
    <row r="2" ht="13.5">
      <c r="H2" s="1" t="s">
        <v>132</v>
      </c>
    </row>
    <row r="3" ht="12.75" customHeight="1">
      <c r="H3" s="1" t="s">
        <v>3</v>
      </c>
    </row>
    <row r="4" spans="2:8" ht="13.5">
      <c r="B4" s="6"/>
      <c r="H4" s="1" t="s">
        <v>4</v>
      </c>
    </row>
    <row r="5" spans="2:8" ht="12.75" customHeight="1">
      <c r="B5" s="7"/>
      <c r="H5" s="1" t="s">
        <v>220</v>
      </c>
    </row>
    <row r="6" spans="2:8" ht="13.5">
      <c r="B6" s="8"/>
      <c r="G6" s="6"/>
      <c r="H6" s="1" t="s">
        <v>5</v>
      </c>
    </row>
    <row r="7" spans="2:7" ht="13.5">
      <c r="B7" s="8"/>
      <c r="C7" s="1"/>
      <c r="G7" s="6"/>
    </row>
    <row r="8" spans="1:8" ht="12.75" customHeight="1">
      <c r="A8" s="268" t="s">
        <v>322</v>
      </c>
      <c r="B8" s="268"/>
      <c r="C8" s="268"/>
      <c r="D8" s="268"/>
      <c r="E8" s="268"/>
      <c r="F8" s="268"/>
      <c r="G8" s="268"/>
      <c r="H8" s="268"/>
    </row>
    <row r="9" spans="1:8" ht="29.25" customHeight="1">
      <c r="A9" s="268"/>
      <c r="B9" s="268"/>
      <c r="C9" s="268"/>
      <c r="D9" s="268"/>
      <c r="E9" s="268"/>
      <c r="F9" s="268"/>
      <c r="G9" s="268"/>
      <c r="H9" s="268"/>
    </row>
    <row r="10" spans="2:8" ht="12.75" customHeight="1">
      <c r="B10" s="10"/>
      <c r="C10" s="12"/>
      <c r="H10" s="21" t="s">
        <v>43</v>
      </c>
    </row>
    <row r="11" spans="1:8" ht="21" customHeight="1">
      <c r="A11" s="278" t="s">
        <v>29</v>
      </c>
      <c r="B11" s="278" t="s">
        <v>96</v>
      </c>
      <c r="C11" s="279" t="s">
        <v>97</v>
      </c>
      <c r="D11" s="279" t="s">
        <v>98</v>
      </c>
      <c r="E11" s="279" t="s">
        <v>99</v>
      </c>
      <c r="F11" s="279" t="s">
        <v>100</v>
      </c>
      <c r="G11" s="279" t="s">
        <v>101</v>
      </c>
      <c r="H11" s="280" t="s">
        <v>42</v>
      </c>
    </row>
    <row r="12" spans="1:8" ht="32.25" customHeight="1">
      <c r="A12" s="278"/>
      <c r="B12" s="278"/>
      <c r="C12" s="279"/>
      <c r="D12" s="279"/>
      <c r="E12" s="279"/>
      <c r="F12" s="279"/>
      <c r="G12" s="279"/>
      <c r="H12" s="280"/>
    </row>
    <row r="13" spans="1:8" ht="24.75" customHeight="1">
      <c r="A13" s="277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75" customHeight="1">
      <c r="A14" s="277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77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77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75" customHeight="1">
      <c r="A17" s="277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75" customHeight="1">
      <c r="A18" s="277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77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77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77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77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75" customHeight="1">
      <c r="A23" s="277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77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77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75" customHeight="1">
      <c r="A26" s="277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75" customHeight="1">
      <c r="A27" s="277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77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77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75" customHeight="1">
      <c r="A30" s="277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77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75" customHeight="1">
      <c r="A32" s="277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75" customHeight="1">
      <c r="A33" s="277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75" customHeight="1">
      <c r="A34" s="277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75" customHeight="1">
      <c r="A35" s="277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75" customHeight="1">
      <c r="A36" s="277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75" customHeight="1">
      <c r="A37" s="277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75" customHeight="1">
      <c r="A38" s="277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75" customHeight="1">
      <c r="A39" s="277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75" customHeight="1">
      <c r="A40" s="277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75" customHeight="1">
      <c r="A41" s="277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77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77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77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77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75" customHeight="1">
      <c r="A46" s="277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75" customHeight="1">
      <c r="A47" s="277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75" customHeight="1">
      <c r="A48" s="277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77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75" customHeight="1">
      <c r="A50" s="277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77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75" customHeight="1">
      <c r="A52" s="277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77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75" customHeight="1">
      <c r="A54" s="277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75" customHeight="1">
      <c r="A55" s="277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77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75" customHeight="1">
      <c r="A57" s="277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75" customHeight="1">
      <c r="A58" s="277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77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75" customHeight="1">
      <c r="A60" s="277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77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77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77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77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77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77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77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77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77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77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75" customHeight="1">
      <c r="A71" s="277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77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77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75" customHeight="1">
      <c r="A74" s="277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77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77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77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77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77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77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77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77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77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77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75" customHeight="1">
      <c r="A85" s="277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75" customHeight="1">
      <c r="A86" s="277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77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75" customHeight="1">
      <c r="A88" s="277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75" customHeight="1">
      <c r="A89" s="277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77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77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75" customHeight="1">
      <c r="A92" s="277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77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75" customHeight="1">
      <c r="A94" s="277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75" customHeight="1">
      <c r="A95" s="277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75" customHeight="1">
      <c r="A96" s="277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77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77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77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77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77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77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77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75" customHeight="1">
      <c r="A104" s="277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75" customHeight="1">
      <c r="A105" s="277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77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77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75" customHeight="1">
      <c r="A108" s="277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75" customHeight="1">
      <c r="A109" s="277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77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77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77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77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77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75" customHeight="1">
      <c r="A115" s="277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75" customHeight="1">
      <c r="A116" s="277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77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77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77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75" customHeight="1">
      <c r="A120" s="277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77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75" customHeight="1">
      <c r="A122" s="277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75" customHeight="1">
      <c r="A123" s="277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77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77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75" customHeight="1">
      <c r="A126" s="277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75" customHeight="1">
      <c r="A127" s="277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77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77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77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77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77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77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75" customHeight="1">
      <c r="A134" s="277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77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77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77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77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77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75" customHeight="1">
      <c r="A140" s="277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77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75" customHeight="1">
      <c r="A142" s="277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77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75" customHeight="1">
      <c r="A144" s="277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75" customHeight="1">
      <c r="A145" s="277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75" customHeight="1">
      <c r="A146" s="277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75" customHeight="1">
      <c r="A147" s="277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75" customHeight="1">
      <c r="A148" s="277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75" customHeight="1">
      <c r="A149" s="277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75" customHeight="1">
      <c r="A150" s="277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75" customHeight="1">
      <c r="A151" s="277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75" customHeight="1">
      <c r="A152" s="277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75" customHeight="1">
      <c r="A153" s="277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75" customHeight="1">
      <c r="A154" s="277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75" customHeight="1">
      <c r="A155" s="277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77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75" customHeight="1">
      <c r="A157" s="277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75" customHeight="1">
      <c r="A158" s="277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75" customHeight="1">
      <c r="A159" s="277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77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77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77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75" customHeight="1">
      <c r="A163" s="277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77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77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77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77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77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75" customHeight="1">
      <c r="A169" s="277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77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75" customHeight="1">
      <c r="A171" s="277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75" customHeight="1">
      <c r="A172" s="277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75" customHeight="1">
      <c r="A173" s="277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77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77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77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77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77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75" customHeight="1">
      <c r="A179" s="277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75" customHeight="1">
      <c r="A180" s="277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75" customHeight="1">
      <c r="A181" s="277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75" customHeight="1">
      <c r="A182" s="277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77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75" customHeight="1">
      <c r="A184" s="277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75" customHeight="1">
      <c r="A185" s="277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75" customHeight="1">
      <c r="A186" s="277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77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75" customHeight="1">
      <c r="A188" s="277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75" customHeight="1">
      <c r="A189" s="277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75" customHeight="1">
      <c r="A190" s="277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77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75" customHeight="1">
      <c r="A192" s="277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75" customHeight="1">
      <c r="A193" s="277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77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77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77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77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77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77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77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75" customHeight="1">
      <c r="A201" s="277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75" customHeight="1">
      <c r="A202" s="277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75" customHeight="1">
      <c r="A203" s="277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75" customHeight="1">
      <c r="A204" s="27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75" customHeight="1">
      <c r="A205" s="27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 ht="12.75">
      <c r="A206" s="275" t="s">
        <v>122</v>
      </c>
      <c r="B206" s="276"/>
      <c r="C206" s="14"/>
      <c r="D206" s="14"/>
      <c r="E206" s="14"/>
      <c r="F206" s="14"/>
      <c r="G206" s="14"/>
      <c r="H206" s="14"/>
    </row>
    <row r="207" ht="12.75">
      <c r="A207" s="5" t="s">
        <v>403</v>
      </c>
    </row>
  </sheetData>
  <sheetProtection/>
  <autoFilter ref="A12:H207"/>
  <mergeCells count="11"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4" customWidth="1"/>
    <col min="2" max="2" width="44.50390625" style="94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318</v>
      </c>
    </row>
    <row r="2" ht="13.5">
      <c r="I2" s="1" t="s">
        <v>132</v>
      </c>
    </row>
    <row r="3" ht="12.75" customHeight="1">
      <c r="I3" s="1" t="s">
        <v>3</v>
      </c>
    </row>
    <row r="4" spans="2:9" ht="13.5">
      <c r="B4" s="95"/>
      <c r="I4" s="1" t="s">
        <v>4</v>
      </c>
    </row>
    <row r="5" spans="2:9" ht="12.75" customHeight="1">
      <c r="B5" s="96"/>
      <c r="I5" s="1" t="s">
        <v>220</v>
      </c>
    </row>
    <row r="6" spans="2:9" ht="13.5">
      <c r="B6" s="97"/>
      <c r="G6" s="6"/>
      <c r="I6" s="1" t="s">
        <v>5</v>
      </c>
    </row>
    <row r="7" spans="2:7" ht="13.5">
      <c r="B7" s="97"/>
      <c r="C7" s="1"/>
      <c r="G7" s="6"/>
    </row>
    <row r="8" spans="1:9" ht="12.75" customHeight="1">
      <c r="A8" s="268" t="s">
        <v>323</v>
      </c>
      <c r="B8" s="268"/>
      <c r="C8" s="268"/>
      <c r="D8" s="268"/>
      <c r="E8" s="268"/>
      <c r="F8" s="268"/>
      <c r="G8" s="268"/>
      <c r="H8" s="268"/>
      <c r="I8" s="268"/>
    </row>
    <row r="9" spans="1:9" ht="29.25" customHeight="1">
      <c r="A9" s="268"/>
      <c r="B9" s="268"/>
      <c r="C9" s="268"/>
      <c r="D9" s="268"/>
      <c r="E9" s="268"/>
      <c r="F9" s="268"/>
      <c r="G9" s="268"/>
      <c r="H9" s="268"/>
      <c r="I9" s="268"/>
    </row>
    <row r="10" spans="2:9" ht="12.75" customHeight="1">
      <c r="B10" s="98"/>
      <c r="C10" s="12"/>
      <c r="I10" s="21" t="s">
        <v>43</v>
      </c>
    </row>
    <row r="11" spans="1:9" ht="30" customHeight="1">
      <c r="A11" s="267" t="s">
        <v>29</v>
      </c>
      <c r="B11" s="283" t="s">
        <v>96</v>
      </c>
      <c r="C11" s="281" t="s">
        <v>97</v>
      </c>
      <c r="D11" s="281" t="s">
        <v>98</v>
      </c>
      <c r="E11" s="281" t="s">
        <v>99</v>
      </c>
      <c r="F11" s="281" t="s">
        <v>100</v>
      </c>
      <c r="G11" s="281" t="s">
        <v>101</v>
      </c>
      <c r="H11" s="267" t="s">
        <v>51</v>
      </c>
      <c r="I11" s="267"/>
    </row>
    <row r="12" spans="1:9" ht="32.25" customHeight="1">
      <c r="A12" s="267"/>
      <c r="B12" s="283"/>
      <c r="C12" s="281"/>
      <c r="D12" s="281"/>
      <c r="E12" s="281"/>
      <c r="F12" s="281"/>
      <c r="G12" s="281"/>
      <c r="H12" s="15" t="s">
        <v>325</v>
      </c>
      <c r="I12" s="15" t="s">
        <v>326</v>
      </c>
    </row>
    <row r="13" spans="1:9" ht="37.5" customHeight="1">
      <c r="A13" s="282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82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82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82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82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82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82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82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75" customHeight="1">
      <c r="A21" s="282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82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82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82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82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82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82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82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82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82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82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82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75" customHeight="1">
      <c r="A33" s="282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82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82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82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82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75" customHeight="1">
      <c r="A38" s="282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82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75" customHeight="1">
      <c r="A40" s="282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82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82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82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82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82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">
      <c r="A46" s="282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">
      <c r="A47" s="282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">
      <c r="A48" s="282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6.25">
      <c r="A49" s="282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">
      <c r="A50" s="282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6.25">
      <c r="A51" s="282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">
      <c r="A52" s="282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9">
      <c r="A53" s="282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">
      <c r="A54" s="282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">
      <c r="A55" s="282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6.25">
      <c r="A56" s="282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6.25">
      <c r="A57" s="282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">
      <c r="A58" s="282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">
      <c r="A59" s="282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">
      <c r="A60" s="282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82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82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82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6.25">
      <c r="A64" s="282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82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82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82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82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82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82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82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82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82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82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82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82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82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82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82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82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82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82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82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82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82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">
      <c r="A86" s="282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2.5">
      <c r="A87" s="282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">
      <c r="A88" s="282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">
      <c r="A89" s="282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6.25">
      <c r="A90" s="282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82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6.25">
      <c r="A92" s="282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82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82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82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">
      <c r="A96" s="282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82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">
      <c r="A98" s="282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82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82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82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82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82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82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">
      <c r="A105" s="282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82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82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82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82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82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82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82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26.25">
      <c r="A113" s="282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2.5">
      <c r="A114" s="282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">
      <c r="A115" s="282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">
      <c r="A116" s="282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6.25">
      <c r="A117" s="282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6.25">
      <c r="A118" s="282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6.25">
      <c r="A119" s="282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">
      <c r="A120" s="282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">
      <c r="A121" s="282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">
      <c r="A122" s="282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">
      <c r="A123" s="282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82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82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">
      <c r="A126" s="282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">
      <c r="A127" s="282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82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82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82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">
      <c r="A131" s="282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">
      <c r="A132" s="282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6.25">
      <c r="A133" s="282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">
      <c r="A134" s="282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6">
      <c r="A135" s="282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9">
      <c r="A136" s="282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">
      <c r="A137" s="282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">
      <c r="A138" s="282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82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82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6.25">
      <c r="A141" s="282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82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82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82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82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6.25">
      <c r="A146" s="282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">
      <c r="A147" s="282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">
      <c r="A148" s="282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6.25">
      <c r="A149" s="282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82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82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82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">
      <c r="A153" s="282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82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82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82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">
      <c r="A157" s="282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">
      <c r="A158" s="282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6.25">
      <c r="A159" s="282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9">
      <c r="A160" s="282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">
      <c r="A161" s="282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">
      <c r="A162" s="282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">
      <c r="A163" s="282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82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82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82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82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82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82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82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82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82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6.25">
      <c r="A173" s="282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6.25">
      <c r="A174" s="282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6.25">
      <c r="A175" s="282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6.25">
      <c r="A176" s="282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92.25">
      <c r="A177" s="282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26.25">
      <c r="A178" s="282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82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82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">
      <c r="A181" s="282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6.25">
      <c r="A182" s="282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82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">
      <c r="A184" s="282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">
      <c r="A185" s="282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">
      <c r="A186" s="282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82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">
      <c r="A188" s="282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">
      <c r="A189" s="282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6.25">
      <c r="A190" s="282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82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82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">
      <c r="A193" s="282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82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6.25">
      <c r="A195" s="282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6.25">
      <c r="A196" s="282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">
      <c r="A197" s="282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">
      <c r="A198" s="282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">
      <c r="A199" s="282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2.5">
      <c r="A200" s="282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6.25">
      <c r="A201" s="282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6.25">
      <c r="A202" s="282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 ht="13.5">
      <c r="A207" s="94" t="s">
        <v>403</v>
      </c>
      <c r="H207" s="101"/>
      <c r="I207" s="101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="70" zoomScalePageLayoutView="70" workbookViewId="0" topLeftCell="A1">
      <selection activeCell="A1" sqref="A1:IV16384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3" width="12.50390625" style="105" customWidth="1"/>
    <col min="4" max="4" width="9.125" style="105" hidden="1" customWidth="1"/>
    <col min="5" max="16384" width="9.125" style="105" customWidth="1"/>
  </cols>
  <sheetData>
    <row r="1" spans="2:3" ht="12.75" customHeight="1">
      <c r="B1" s="138"/>
      <c r="C1" s="229" t="s">
        <v>315</v>
      </c>
    </row>
    <row r="2" spans="2:3" ht="13.5">
      <c r="B2" s="138"/>
      <c r="C2" s="229" t="s">
        <v>566</v>
      </c>
    </row>
    <row r="3" spans="2:3" ht="13.5">
      <c r="B3" s="261" t="s">
        <v>648</v>
      </c>
      <c r="C3" s="261"/>
    </row>
    <row r="4" spans="2:3" ht="12.75" customHeight="1">
      <c r="B4" s="261" t="s">
        <v>567</v>
      </c>
      <c r="C4" s="261"/>
    </row>
    <row r="5" spans="1:3" ht="13.5">
      <c r="A5" s="127"/>
      <c r="B5" s="261" t="s">
        <v>597</v>
      </c>
      <c r="C5" s="261"/>
    </row>
    <row r="6" spans="1:4" ht="12.75" customHeight="1">
      <c r="A6" s="128"/>
      <c r="B6" s="261" t="s">
        <v>650</v>
      </c>
      <c r="C6" s="261"/>
      <c r="D6" s="261"/>
    </row>
    <row r="7" spans="1:2" ht="6.75" customHeight="1">
      <c r="A7" s="129"/>
      <c r="B7" s="229"/>
    </row>
    <row r="8" spans="1:3" ht="12.75" customHeight="1">
      <c r="A8" s="284" t="s">
        <v>605</v>
      </c>
      <c r="B8" s="284"/>
      <c r="C8" s="284"/>
    </row>
    <row r="9" spans="1:3" ht="37.5" customHeight="1">
      <c r="A9" s="284"/>
      <c r="B9" s="284"/>
      <c r="C9" s="284"/>
    </row>
    <row r="10" spans="1:3" ht="9.75" customHeight="1">
      <c r="A10" s="145"/>
      <c r="B10" s="146"/>
      <c r="C10" s="228" t="s">
        <v>43</v>
      </c>
    </row>
    <row r="11" spans="1:3" ht="27.75" customHeight="1">
      <c r="A11" s="186" t="s">
        <v>515</v>
      </c>
      <c r="B11" s="186" t="s">
        <v>578</v>
      </c>
      <c r="C11" s="187" t="s">
        <v>579</v>
      </c>
    </row>
    <row r="12" spans="1:3" ht="15.75" customHeight="1">
      <c r="A12" s="188" t="s">
        <v>538</v>
      </c>
      <c r="B12" s="189" t="s">
        <v>60</v>
      </c>
      <c r="C12" s="166">
        <f>C13+C14+C15</f>
        <v>2627.2</v>
      </c>
    </row>
    <row r="13" spans="1:3" ht="26.25" customHeight="1">
      <c r="A13" s="190" t="s">
        <v>539</v>
      </c>
      <c r="B13" s="191" t="s">
        <v>62</v>
      </c>
      <c r="C13" s="167">
        <v>1151.03</v>
      </c>
    </row>
    <row r="14" spans="1:3" ht="39.75" customHeight="1">
      <c r="A14" s="190" t="s">
        <v>540</v>
      </c>
      <c r="B14" s="191" t="s">
        <v>177</v>
      </c>
      <c r="C14" s="167">
        <v>995.88</v>
      </c>
    </row>
    <row r="15" spans="1:3" ht="27.75" customHeight="1">
      <c r="A15" s="190" t="s">
        <v>541</v>
      </c>
      <c r="B15" s="191" t="s">
        <v>586</v>
      </c>
      <c r="C15" s="167">
        <v>480.29</v>
      </c>
    </row>
    <row r="16" spans="1:3" ht="15.75" customHeight="1">
      <c r="A16" s="188" t="s">
        <v>543</v>
      </c>
      <c r="B16" s="192" t="s">
        <v>67</v>
      </c>
      <c r="C16" s="166">
        <v>30087.74</v>
      </c>
    </row>
    <row r="17" spans="1:3" ht="18" customHeight="1">
      <c r="A17" s="188" t="s">
        <v>544</v>
      </c>
      <c r="B17" s="192" t="s">
        <v>69</v>
      </c>
      <c r="C17" s="166">
        <f>C18</f>
        <v>346.2</v>
      </c>
    </row>
    <row r="18" spans="1:3" ht="15" customHeight="1">
      <c r="A18" s="190" t="s">
        <v>545</v>
      </c>
      <c r="B18" s="191" t="s">
        <v>71</v>
      </c>
      <c r="C18" s="167">
        <v>346.2</v>
      </c>
    </row>
    <row r="19" spans="1:3" ht="26.25">
      <c r="A19" s="188" t="s">
        <v>546</v>
      </c>
      <c r="B19" s="192" t="s">
        <v>73</v>
      </c>
      <c r="C19" s="166">
        <f>C20</f>
        <v>80</v>
      </c>
    </row>
    <row r="20" spans="1:3" ht="24.75" customHeight="1">
      <c r="A20" s="190" t="s">
        <v>547</v>
      </c>
      <c r="B20" s="191" t="s">
        <v>516</v>
      </c>
      <c r="C20" s="167">
        <v>80</v>
      </c>
    </row>
    <row r="21" spans="1:3" ht="15.75" customHeight="1">
      <c r="A21" s="188" t="s">
        <v>548</v>
      </c>
      <c r="B21" s="189" t="s">
        <v>187</v>
      </c>
      <c r="C21" s="166">
        <f>C22+C23</f>
        <v>1029.6599999999999</v>
      </c>
    </row>
    <row r="22" spans="1:3" ht="15.75" customHeight="1">
      <c r="A22" s="190" t="s">
        <v>549</v>
      </c>
      <c r="B22" s="191" t="s">
        <v>195</v>
      </c>
      <c r="C22" s="167">
        <v>1004.66</v>
      </c>
    </row>
    <row r="23" spans="1:3" ht="15.75" customHeight="1">
      <c r="A23" s="190" t="s">
        <v>550</v>
      </c>
      <c r="B23" s="191" t="s">
        <v>196</v>
      </c>
      <c r="C23" s="167">
        <v>25</v>
      </c>
    </row>
    <row r="24" spans="1:3" ht="15.75" customHeight="1">
      <c r="A24" s="188" t="s">
        <v>551</v>
      </c>
      <c r="B24" s="189" t="s">
        <v>77</v>
      </c>
      <c r="C24" s="166">
        <f>C25+C26+C27</f>
        <v>515</v>
      </c>
    </row>
    <row r="25" spans="1:3" ht="15.75" customHeight="1">
      <c r="A25" s="190" t="s">
        <v>552</v>
      </c>
      <c r="B25" s="193" t="s">
        <v>271</v>
      </c>
      <c r="C25" s="167">
        <v>250</v>
      </c>
    </row>
    <row r="26" spans="1:3" ht="15.75" customHeight="1">
      <c r="A26" s="190" t="s">
        <v>553</v>
      </c>
      <c r="B26" s="191" t="s">
        <v>79</v>
      </c>
      <c r="C26" s="167">
        <v>70</v>
      </c>
    </row>
    <row r="27" spans="1:3" ht="15.75" customHeight="1">
      <c r="A27" s="190" t="s">
        <v>554</v>
      </c>
      <c r="B27" s="191" t="s">
        <v>563</v>
      </c>
      <c r="C27" s="167">
        <v>195</v>
      </c>
    </row>
    <row r="28" spans="1:3" ht="27.75" customHeight="1">
      <c r="A28" s="190" t="s">
        <v>595</v>
      </c>
      <c r="B28" s="194" t="s">
        <v>593</v>
      </c>
      <c r="C28" s="166">
        <f>C29</f>
        <v>0.9</v>
      </c>
    </row>
    <row r="29" spans="1:3" ht="27.75" customHeight="1">
      <c r="A29" s="190" t="s">
        <v>595</v>
      </c>
      <c r="B29" s="191" t="s">
        <v>594</v>
      </c>
      <c r="C29" s="167">
        <v>0.9</v>
      </c>
    </row>
    <row r="30" spans="1:3" ht="19.5" customHeight="1">
      <c r="A30" s="188" t="s">
        <v>555</v>
      </c>
      <c r="B30" s="189" t="s">
        <v>130</v>
      </c>
      <c r="C30" s="299">
        <f>C31</f>
        <v>4815.499</v>
      </c>
    </row>
    <row r="31" spans="1:5" ht="15" customHeight="1">
      <c r="A31" s="190" t="s">
        <v>556</v>
      </c>
      <c r="B31" s="191" t="s">
        <v>564</v>
      </c>
      <c r="C31" s="300">
        <v>4815.499</v>
      </c>
      <c r="E31" s="105" t="s">
        <v>520</v>
      </c>
    </row>
    <row r="32" spans="1:3" ht="15.75" customHeight="1">
      <c r="A32" s="188" t="s">
        <v>557</v>
      </c>
      <c r="B32" s="189" t="s">
        <v>86</v>
      </c>
      <c r="C32" s="166">
        <f>C33+C34</f>
        <v>26.13</v>
      </c>
    </row>
    <row r="33" spans="1:3" ht="15" customHeight="1">
      <c r="A33" s="190" t="s">
        <v>558</v>
      </c>
      <c r="B33" s="191" t="s">
        <v>88</v>
      </c>
      <c r="C33" s="167">
        <v>0</v>
      </c>
    </row>
    <row r="34" spans="1:3" ht="15.75" customHeight="1">
      <c r="A34" s="190" t="s">
        <v>559</v>
      </c>
      <c r="B34" s="191" t="s">
        <v>501</v>
      </c>
      <c r="C34" s="167">
        <v>26.13</v>
      </c>
    </row>
    <row r="35" spans="1:3" ht="15" customHeight="1">
      <c r="A35" s="188" t="s">
        <v>89</v>
      </c>
      <c r="B35" s="189" t="s">
        <v>90</v>
      </c>
      <c r="C35" s="166">
        <f>C36</f>
        <v>10</v>
      </c>
    </row>
    <row r="36" spans="1:3" ht="14.25" customHeight="1">
      <c r="A36" s="190" t="s">
        <v>560</v>
      </c>
      <c r="B36" s="191" t="s">
        <v>211</v>
      </c>
      <c r="C36" s="167">
        <v>10</v>
      </c>
    </row>
    <row r="37" spans="1:3" ht="14.25" customHeight="1">
      <c r="A37" s="190" t="s">
        <v>642</v>
      </c>
      <c r="B37" s="191" t="s">
        <v>92</v>
      </c>
      <c r="C37" s="167">
        <v>4624.8</v>
      </c>
    </row>
    <row r="38" spans="1:3" ht="12.75">
      <c r="A38" s="190"/>
      <c r="B38" s="195" t="s">
        <v>122</v>
      </c>
      <c r="C38" s="214">
        <f>C12+C16+C17+C19+C21+C24+C28+C30+C32+C35+C37</f>
        <v>44163.12900000001</v>
      </c>
    </row>
    <row r="39" spans="1:3" ht="12.75">
      <c r="A39" s="196"/>
      <c r="B39" s="197" t="s">
        <v>463</v>
      </c>
      <c r="C39" s="198">
        <v>0</v>
      </c>
    </row>
    <row r="40" spans="1:3" ht="12.75">
      <c r="A40" s="124"/>
      <c r="C40" s="199"/>
    </row>
  </sheetData>
  <sheetProtection/>
  <mergeCells count="5">
    <mergeCell ref="A8:C9"/>
    <mergeCell ref="B4:C4"/>
    <mergeCell ref="B5:C5"/>
    <mergeCell ref="B3:C3"/>
    <mergeCell ref="B6:D6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A19" sqref="A1:IV16384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4" width="10.125" style="105" customWidth="1"/>
    <col min="5" max="16384" width="9.125" style="105" customWidth="1"/>
  </cols>
  <sheetData>
    <row r="1" spans="2:4" ht="12.75" customHeight="1">
      <c r="B1" s="138"/>
      <c r="C1" s="261" t="s">
        <v>584</v>
      </c>
      <c r="D1" s="261"/>
    </row>
    <row r="2" spans="2:4" ht="13.5">
      <c r="B2" s="261" t="s">
        <v>566</v>
      </c>
      <c r="C2" s="261"/>
      <c r="D2" s="261"/>
    </row>
    <row r="3" spans="2:4" ht="13.5">
      <c r="B3" s="261" t="s">
        <v>648</v>
      </c>
      <c r="C3" s="261"/>
      <c r="D3" s="261"/>
    </row>
    <row r="4" spans="2:4" ht="12.75" customHeight="1">
      <c r="B4" s="261" t="s">
        <v>567</v>
      </c>
      <c r="C4" s="261"/>
      <c r="D4" s="261"/>
    </row>
    <row r="5" spans="1:4" ht="13.5">
      <c r="A5" s="127"/>
      <c r="B5" s="261" t="s">
        <v>597</v>
      </c>
      <c r="C5" s="261"/>
      <c r="D5" s="261"/>
    </row>
    <row r="6" spans="1:4" ht="12.75" customHeight="1">
      <c r="A6" s="128"/>
      <c r="B6" s="261" t="s">
        <v>649</v>
      </c>
      <c r="C6" s="261"/>
      <c r="D6" s="261"/>
    </row>
    <row r="7" spans="1:2" ht="6.75" customHeight="1">
      <c r="A7" s="129"/>
      <c r="B7" s="229"/>
    </row>
    <row r="8" spans="1:4" ht="12.75" customHeight="1">
      <c r="A8" s="284" t="s">
        <v>603</v>
      </c>
      <c r="B8" s="284"/>
      <c r="C8" s="284"/>
      <c r="D8" s="284"/>
    </row>
    <row r="9" spans="1:4" ht="37.5" customHeight="1">
      <c r="A9" s="284"/>
      <c r="B9" s="284"/>
      <c r="C9" s="284"/>
      <c r="D9" s="284"/>
    </row>
    <row r="10" spans="1:4" ht="9.75" customHeight="1">
      <c r="A10" s="145"/>
      <c r="B10" s="146"/>
      <c r="C10" s="285" t="s">
        <v>43</v>
      </c>
      <c r="D10" s="285"/>
    </row>
    <row r="11" spans="1:4" ht="44.25" customHeight="1">
      <c r="A11" s="200" t="s">
        <v>515</v>
      </c>
      <c r="B11" s="200" t="s">
        <v>577</v>
      </c>
      <c r="C11" s="201" t="s">
        <v>591</v>
      </c>
      <c r="D11" s="201" t="s">
        <v>604</v>
      </c>
    </row>
    <row r="12" spans="1:4" ht="15.75" customHeight="1">
      <c r="A12" s="202" t="s">
        <v>538</v>
      </c>
      <c r="B12" s="203" t="s">
        <v>60</v>
      </c>
      <c r="C12" s="160">
        <f>C13+C14+C15+C16</f>
        <v>2627.2</v>
      </c>
      <c r="D12" s="160">
        <f>D13+D14+D15+D16</f>
        <v>2627.2</v>
      </c>
    </row>
    <row r="13" spans="1:4" ht="30" customHeight="1">
      <c r="A13" s="204" t="s">
        <v>539</v>
      </c>
      <c r="B13" s="106" t="s">
        <v>62</v>
      </c>
      <c r="C13" s="167">
        <v>1151.03</v>
      </c>
      <c r="D13" s="167">
        <v>1151.03</v>
      </c>
    </row>
    <row r="14" spans="1:4" ht="44.25" customHeight="1">
      <c r="A14" s="204" t="s">
        <v>540</v>
      </c>
      <c r="B14" s="106" t="s">
        <v>177</v>
      </c>
      <c r="C14" s="167">
        <v>995.88</v>
      </c>
      <c r="D14" s="167">
        <v>995.88</v>
      </c>
    </row>
    <row r="15" spans="1:4" ht="36.75" customHeight="1">
      <c r="A15" s="204" t="s">
        <v>541</v>
      </c>
      <c r="B15" s="106" t="s">
        <v>586</v>
      </c>
      <c r="C15" s="167">
        <v>480.29</v>
      </c>
      <c r="D15" s="167">
        <v>480.29</v>
      </c>
    </row>
    <row r="16" spans="1:4" ht="15.75" customHeight="1">
      <c r="A16" s="204" t="s">
        <v>542</v>
      </c>
      <c r="B16" s="106" t="s">
        <v>181</v>
      </c>
      <c r="C16" s="161">
        <v>0</v>
      </c>
      <c r="D16" s="161">
        <v>0</v>
      </c>
    </row>
    <row r="17" spans="1:4" ht="15.75" customHeight="1">
      <c r="A17" s="202" t="s">
        <v>543</v>
      </c>
      <c r="B17" s="150" t="s">
        <v>67</v>
      </c>
      <c r="C17" s="160">
        <v>19718.94</v>
      </c>
      <c r="D17" s="160">
        <v>19718.94</v>
      </c>
    </row>
    <row r="18" spans="1:4" ht="18" customHeight="1">
      <c r="A18" s="202" t="s">
        <v>544</v>
      </c>
      <c r="B18" s="150" t="s">
        <v>69</v>
      </c>
      <c r="C18" s="160">
        <f>C19</f>
        <v>346.2</v>
      </c>
      <c r="D18" s="160">
        <f>D19</f>
        <v>346.2</v>
      </c>
    </row>
    <row r="19" spans="1:4" ht="15" customHeight="1">
      <c r="A19" s="204" t="s">
        <v>545</v>
      </c>
      <c r="B19" s="106" t="s">
        <v>71</v>
      </c>
      <c r="C19" s="161">
        <v>346.2</v>
      </c>
      <c r="D19" s="161">
        <v>346.2</v>
      </c>
    </row>
    <row r="20" spans="1:4" ht="27">
      <c r="A20" s="202" t="s">
        <v>546</v>
      </c>
      <c r="B20" s="150" t="s">
        <v>73</v>
      </c>
      <c r="C20" s="160">
        <f>C21</f>
        <v>0</v>
      </c>
      <c r="D20" s="160">
        <f>D21</f>
        <v>0</v>
      </c>
    </row>
    <row r="21" spans="1:4" ht="32.25" customHeight="1">
      <c r="A21" s="204" t="s">
        <v>547</v>
      </c>
      <c r="B21" s="106" t="s">
        <v>516</v>
      </c>
      <c r="C21" s="161">
        <v>0</v>
      </c>
      <c r="D21" s="161">
        <v>0</v>
      </c>
    </row>
    <row r="22" spans="1:4" ht="15.75" customHeight="1">
      <c r="A22" s="202" t="s">
        <v>548</v>
      </c>
      <c r="B22" s="203" t="s">
        <v>187</v>
      </c>
      <c r="C22" s="160">
        <f>C23+C24</f>
        <v>1004.66</v>
      </c>
      <c r="D22" s="160">
        <f>D23+D24</f>
        <v>1004.66</v>
      </c>
    </row>
    <row r="23" spans="1:4" ht="18.75" customHeight="1">
      <c r="A23" s="204" t="s">
        <v>549</v>
      </c>
      <c r="B23" s="106" t="s">
        <v>195</v>
      </c>
      <c r="C23" s="161">
        <v>1004.66</v>
      </c>
      <c r="D23" s="161">
        <v>1004.66</v>
      </c>
    </row>
    <row r="24" spans="1:4" ht="18.75" customHeight="1">
      <c r="A24" s="204" t="s">
        <v>550</v>
      </c>
      <c r="B24" s="106" t="s">
        <v>196</v>
      </c>
      <c r="C24" s="161">
        <v>0</v>
      </c>
      <c r="D24" s="161">
        <v>0</v>
      </c>
    </row>
    <row r="25" spans="1:4" ht="18" customHeight="1">
      <c r="A25" s="202" t="s">
        <v>551</v>
      </c>
      <c r="B25" s="203" t="s">
        <v>77</v>
      </c>
      <c r="C25" s="160">
        <f>C26+C27+C28</f>
        <v>0</v>
      </c>
      <c r="D25" s="160">
        <f>D26+D27+D28</f>
        <v>0</v>
      </c>
    </row>
    <row r="26" spans="1:4" ht="18" customHeight="1">
      <c r="A26" s="204" t="s">
        <v>552</v>
      </c>
      <c r="B26" s="156" t="s">
        <v>271</v>
      </c>
      <c r="C26" s="161">
        <v>0</v>
      </c>
      <c r="D26" s="161">
        <v>0</v>
      </c>
    </row>
    <row r="27" spans="1:4" ht="17.25" customHeight="1">
      <c r="A27" s="204" t="s">
        <v>553</v>
      </c>
      <c r="B27" s="106" t="s">
        <v>79</v>
      </c>
      <c r="C27" s="161">
        <v>0</v>
      </c>
      <c r="D27" s="161">
        <v>0</v>
      </c>
    </row>
    <row r="28" spans="1:4" ht="18" customHeight="1">
      <c r="A28" s="204" t="s">
        <v>554</v>
      </c>
      <c r="B28" s="106" t="s">
        <v>563</v>
      </c>
      <c r="C28" s="161">
        <v>0</v>
      </c>
      <c r="D28" s="161">
        <v>0</v>
      </c>
    </row>
    <row r="29" spans="1:4" ht="25.5" customHeight="1">
      <c r="A29" s="190" t="s">
        <v>595</v>
      </c>
      <c r="B29" s="194" t="s">
        <v>593</v>
      </c>
      <c r="C29" s="166">
        <f>C30</f>
        <v>0.9</v>
      </c>
      <c r="D29" s="166">
        <f>D30</f>
        <v>0.9</v>
      </c>
    </row>
    <row r="30" spans="1:4" ht="18" customHeight="1">
      <c r="A30" s="190" t="s">
        <v>595</v>
      </c>
      <c r="B30" s="191" t="s">
        <v>594</v>
      </c>
      <c r="C30" s="167">
        <v>0.9</v>
      </c>
      <c r="D30" s="167">
        <v>0.9</v>
      </c>
    </row>
    <row r="31" spans="1:4" ht="19.5" customHeight="1">
      <c r="A31" s="202" t="s">
        <v>555</v>
      </c>
      <c r="B31" s="203" t="s">
        <v>130</v>
      </c>
      <c r="C31" s="166">
        <f>C32</f>
        <v>4490.487</v>
      </c>
      <c r="D31" s="166">
        <f>D32</f>
        <v>4490.487</v>
      </c>
    </row>
    <row r="32" spans="1:4" ht="15" customHeight="1">
      <c r="A32" s="204" t="s">
        <v>556</v>
      </c>
      <c r="B32" s="106" t="s">
        <v>564</v>
      </c>
      <c r="C32" s="161">
        <v>4490.487</v>
      </c>
      <c r="D32" s="161">
        <v>4490.487</v>
      </c>
    </row>
    <row r="33" spans="1:4" ht="15.75" customHeight="1">
      <c r="A33" s="202" t="s">
        <v>557</v>
      </c>
      <c r="B33" s="203" t="s">
        <v>86</v>
      </c>
      <c r="C33" s="160">
        <f>C34+C35</f>
        <v>100</v>
      </c>
      <c r="D33" s="160">
        <f>D34+D35</f>
        <v>100</v>
      </c>
    </row>
    <row r="34" spans="1:4" ht="15" customHeight="1">
      <c r="A34" s="204" t="s">
        <v>558</v>
      </c>
      <c r="B34" s="106" t="s">
        <v>88</v>
      </c>
      <c r="C34" s="161">
        <v>0</v>
      </c>
      <c r="D34" s="161">
        <v>0</v>
      </c>
    </row>
    <row r="35" spans="1:4" ht="15.75" customHeight="1">
      <c r="A35" s="204" t="s">
        <v>559</v>
      </c>
      <c r="B35" s="106" t="s">
        <v>501</v>
      </c>
      <c r="C35" s="161">
        <v>100</v>
      </c>
      <c r="D35" s="161">
        <v>100</v>
      </c>
    </row>
    <row r="36" spans="1:4" ht="15" customHeight="1">
      <c r="A36" s="202" t="s">
        <v>89</v>
      </c>
      <c r="B36" s="203" t="s">
        <v>90</v>
      </c>
      <c r="C36" s="160">
        <f>C37</f>
        <v>10</v>
      </c>
      <c r="D36" s="160">
        <f>D37</f>
        <v>10</v>
      </c>
    </row>
    <row r="37" spans="1:4" ht="14.25" customHeight="1">
      <c r="A37" s="204" t="s">
        <v>560</v>
      </c>
      <c r="B37" s="106" t="s">
        <v>211</v>
      </c>
      <c r="C37" s="161">
        <v>10</v>
      </c>
      <c r="D37" s="161">
        <v>10</v>
      </c>
    </row>
    <row r="38" spans="1:4" ht="47.25" customHeight="1">
      <c r="A38" s="202" t="s">
        <v>561</v>
      </c>
      <c r="B38" s="150" t="s">
        <v>216</v>
      </c>
      <c r="C38" s="160">
        <f>C39</f>
        <v>0</v>
      </c>
      <c r="D38" s="160">
        <f>D39</f>
        <v>0</v>
      </c>
    </row>
    <row r="39" spans="1:4" ht="13.5">
      <c r="A39" s="204" t="s">
        <v>562</v>
      </c>
      <c r="B39" s="205" t="s">
        <v>565</v>
      </c>
      <c r="C39" s="161">
        <v>0</v>
      </c>
      <c r="D39" s="161">
        <v>0</v>
      </c>
    </row>
    <row r="40" spans="1:4" ht="13.5">
      <c r="A40" s="204"/>
      <c r="B40" s="206" t="s">
        <v>596</v>
      </c>
      <c r="C40" s="151">
        <v>175.69</v>
      </c>
      <c r="D40" s="151">
        <v>351.39</v>
      </c>
    </row>
    <row r="41" spans="1:4" ht="13.5">
      <c r="A41" s="204"/>
      <c r="B41" s="207" t="s">
        <v>122</v>
      </c>
      <c r="C41" s="301">
        <f>C12+C17+C18+C20+C22+C25+C31+C33+C36+C38+C40+C29</f>
        <v>28474.077</v>
      </c>
      <c r="D41" s="301">
        <f>D12+D17+D18+D20+D22+D25+D31+D33+D36+D38+D40+D29</f>
        <v>28649.777000000002</v>
      </c>
    </row>
    <row r="42" spans="1:4" ht="15">
      <c r="A42" s="208"/>
      <c r="B42" s="209" t="s">
        <v>463</v>
      </c>
      <c r="C42" s="210">
        <v>0</v>
      </c>
      <c r="D42" s="210">
        <v>0</v>
      </c>
    </row>
    <row r="43" ht="12.75">
      <c r="A43" s="124"/>
    </row>
  </sheetData>
  <sheetProtection/>
  <mergeCells count="8">
    <mergeCell ref="C10:D10"/>
    <mergeCell ref="C1:D1"/>
    <mergeCell ref="B2:D2"/>
    <mergeCell ref="B4:D4"/>
    <mergeCell ref="B5:D5"/>
    <mergeCell ref="B6:D6"/>
    <mergeCell ref="A8:D9"/>
    <mergeCell ref="B3:D3"/>
  </mergeCells>
  <printOptions/>
  <pageMargins left="0.7" right="0.1" top="0.75" bottom="0.22" header="0.3" footer="0.2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8"/>
  <sheetViews>
    <sheetView view="pageLayout" zoomScaleSheetLayoutView="115" workbookViewId="0" topLeftCell="A1">
      <selection activeCell="A8" sqref="A8:C9"/>
    </sheetView>
  </sheetViews>
  <sheetFormatPr defaultColWidth="9.125" defaultRowHeight="12.75"/>
  <cols>
    <col min="1" max="1" width="32.625" style="5" customWidth="1"/>
    <col min="2" max="2" width="52.125" style="5" customWidth="1"/>
    <col min="3" max="3" width="9.75390625" style="5" bestFit="1" customWidth="1"/>
    <col min="4" max="16384" width="9.125" style="5" customWidth="1"/>
  </cols>
  <sheetData>
    <row r="1" spans="2:3" ht="12.75" customHeight="1">
      <c r="B1" s="138"/>
      <c r="C1" s="141" t="s">
        <v>317</v>
      </c>
    </row>
    <row r="2" spans="2:3" ht="13.5">
      <c r="B2" s="138"/>
      <c r="C2" s="143" t="s">
        <v>566</v>
      </c>
    </row>
    <row r="3" spans="2:3" ht="13.5">
      <c r="B3" s="261" t="s">
        <v>648</v>
      </c>
      <c r="C3" s="261"/>
    </row>
    <row r="4" spans="2:3" ht="12.75" customHeight="1">
      <c r="B4" s="261" t="s">
        <v>567</v>
      </c>
      <c r="C4" s="261"/>
    </row>
    <row r="5" spans="1:3" ht="13.5">
      <c r="A5" s="6"/>
      <c r="B5" s="261" t="s">
        <v>597</v>
      </c>
      <c r="C5" s="261"/>
    </row>
    <row r="6" spans="1:3" ht="12.75" customHeight="1">
      <c r="A6" s="139"/>
      <c r="B6" s="261" t="s">
        <v>650</v>
      </c>
      <c r="C6" s="261"/>
    </row>
    <row r="7" ht="12.75">
      <c r="A7" s="8"/>
    </row>
    <row r="8" spans="1:3" ht="12.75" customHeight="1">
      <c r="A8" s="251" t="s">
        <v>612</v>
      </c>
      <c r="B8" s="251"/>
      <c r="C8" s="251"/>
    </row>
    <row r="9" spans="1:3" ht="29.25" customHeight="1">
      <c r="A9" s="251"/>
      <c r="B9" s="251"/>
      <c r="C9" s="251"/>
    </row>
    <row r="10" spans="1:3" ht="12.75" customHeight="1">
      <c r="A10" s="10"/>
      <c r="C10" s="21" t="s">
        <v>43</v>
      </c>
    </row>
    <row r="11" spans="1:3" ht="32.25" customHeight="1">
      <c r="A11" s="15" t="s">
        <v>57</v>
      </c>
      <c r="B11" s="15" t="s">
        <v>1</v>
      </c>
      <c r="C11" s="15" t="s">
        <v>581</v>
      </c>
    </row>
    <row r="12" spans="1:3" ht="32.25" customHeight="1">
      <c r="A12" s="16" t="s">
        <v>398</v>
      </c>
      <c r="B12" s="3" t="s">
        <v>626</v>
      </c>
      <c r="C12" s="122">
        <f>C16+C14</f>
        <v>1846.3286100000041</v>
      </c>
    </row>
    <row r="13" spans="1:3" ht="26.25" customHeight="1">
      <c r="A13" s="16" t="s">
        <v>399</v>
      </c>
      <c r="B13" s="18" t="s">
        <v>125</v>
      </c>
      <c r="C13" s="122">
        <f>C14</f>
        <v>-42316.800390000004</v>
      </c>
    </row>
    <row r="14" spans="1:3" ht="33.75" customHeight="1">
      <c r="A14" s="16" t="s">
        <v>400</v>
      </c>
      <c r="B14" s="3" t="s">
        <v>627</v>
      </c>
      <c r="C14" s="122">
        <f>('5.'!D12+6!D12)*(-1)</f>
        <v>-42316.800390000004</v>
      </c>
    </row>
    <row r="15" spans="1:3" ht="27" customHeight="1">
      <c r="A15" s="16" t="s">
        <v>401</v>
      </c>
      <c r="B15" s="18" t="s">
        <v>127</v>
      </c>
      <c r="C15" s="122">
        <f>C16</f>
        <v>44163.12900000001</v>
      </c>
    </row>
    <row r="16" spans="1:3" ht="36.75" customHeight="1">
      <c r="A16" s="16" t="s">
        <v>628</v>
      </c>
      <c r="B16" s="3" t="s">
        <v>536</v>
      </c>
      <c r="C16" s="122">
        <f>('7.'!C38)*(1)</f>
        <v>44163.12900000001</v>
      </c>
    </row>
    <row r="17" spans="1:3" ht="24.75" customHeight="1" hidden="1">
      <c r="A17" s="37"/>
      <c r="B17" s="25" t="s">
        <v>129</v>
      </c>
      <c r="C17" s="34"/>
    </row>
    <row r="18" ht="12.75">
      <c r="C18" s="162"/>
    </row>
  </sheetData>
  <sheetProtection/>
  <mergeCells count="5">
    <mergeCell ref="A8:C9"/>
    <mergeCell ref="B4:C4"/>
    <mergeCell ref="B5:C5"/>
    <mergeCell ref="B6:C6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319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4" ht="13.5">
      <c r="A6" s="8"/>
      <c r="D6" s="1" t="s">
        <v>5</v>
      </c>
    </row>
    <row r="7" ht="12.75">
      <c r="A7" s="8"/>
    </row>
    <row r="8" spans="1:4" ht="12.75" customHeight="1">
      <c r="A8" s="251" t="s">
        <v>324</v>
      </c>
      <c r="B8" s="251"/>
      <c r="C8" s="251"/>
      <c r="D8" s="251"/>
    </row>
    <row r="9" spans="1:4" ht="29.25" customHeight="1">
      <c r="A9" s="251"/>
      <c r="B9" s="251"/>
      <c r="C9" s="251"/>
      <c r="D9" s="251"/>
    </row>
    <row r="10" spans="1:4" ht="12.75" customHeight="1">
      <c r="A10" s="10"/>
      <c r="D10" s="21" t="s">
        <v>43</v>
      </c>
    </row>
    <row r="11" spans="1:4" ht="32.25" customHeight="1">
      <c r="A11" s="267" t="s">
        <v>57</v>
      </c>
      <c r="B11" s="267" t="s">
        <v>1</v>
      </c>
      <c r="C11" s="267" t="s">
        <v>51</v>
      </c>
      <c r="D11" s="267"/>
    </row>
    <row r="12" spans="1:4" ht="21" customHeight="1">
      <c r="A12" s="267"/>
      <c r="B12" s="267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3.5">
      <c r="A26" s="37"/>
      <c r="B26" s="25" t="s">
        <v>129</v>
      </c>
      <c r="C26" s="14"/>
      <c r="D26" s="14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1" t="s">
        <v>405</v>
      </c>
      <c r="B2" s="251"/>
      <c r="C2" s="251"/>
      <c r="D2" s="25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100</v>
      </c>
      <c r="C5" s="82" t="s">
        <v>96</v>
      </c>
      <c r="D5" s="82" t="s">
        <v>404</v>
      </c>
    </row>
    <row r="6" spans="1:4" ht="30.75">
      <c r="A6" s="83">
        <v>1</v>
      </c>
      <c r="B6" s="83" t="s">
        <v>259</v>
      </c>
      <c r="C6" s="80" t="s">
        <v>257</v>
      </c>
      <c r="D6" s="83" t="s">
        <v>406</v>
      </c>
    </row>
    <row r="7" spans="1:4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4" ht="78">
      <c r="A8" s="83">
        <v>3</v>
      </c>
      <c r="B8" s="83" t="s">
        <v>221</v>
      </c>
      <c r="C8" s="80" t="s">
        <v>106</v>
      </c>
      <c r="D8" s="83" t="s">
        <v>408</v>
      </c>
    </row>
    <row r="9" spans="1:4" ht="78">
      <c r="A9" s="83">
        <v>4</v>
      </c>
      <c r="B9" s="83" t="s">
        <v>222</v>
      </c>
      <c r="C9" s="80" t="s">
        <v>107</v>
      </c>
      <c r="D9" s="83" t="s">
        <v>408</v>
      </c>
    </row>
    <row r="10" spans="1:4" ht="78">
      <c r="A10" s="83">
        <v>5</v>
      </c>
      <c r="B10" s="83" t="s">
        <v>225</v>
      </c>
      <c r="C10" s="80" t="s">
        <v>109</v>
      </c>
      <c r="D10" s="83" t="s">
        <v>408</v>
      </c>
    </row>
    <row r="11" spans="1:4" ht="30.75">
      <c r="A11" s="83">
        <v>6</v>
      </c>
      <c r="B11" s="83" t="s">
        <v>441</v>
      </c>
      <c r="C11" s="80" t="s">
        <v>279</v>
      </c>
      <c r="D11" s="83" t="s">
        <v>409</v>
      </c>
    </row>
    <row r="12" spans="1:4" ht="15">
      <c r="A12" s="83">
        <v>7</v>
      </c>
      <c r="B12" s="83" t="s">
        <v>240</v>
      </c>
      <c r="C12" s="80" t="s">
        <v>237</v>
      </c>
      <c r="D12" s="83" t="s">
        <v>406</v>
      </c>
    </row>
    <row r="13" spans="1:4" ht="78">
      <c r="A13" s="83">
        <v>8</v>
      </c>
      <c r="B13" s="83" t="s">
        <v>241</v>
      </c>
      <c r="C13" s="80" t="s">
        <v>238</v>
      </c>
      <c r="D13" s="83" t="s">
        <v>408</v>
      </c>
    </row>
    <row r="14" spans="1:4" ht="78">
      <c r="A14" s="83">
        <v>9</v>
      </c>
      <c r="B14" s="83" t="s">
        <v>242</v>
      </c>
      <c r="C14" s="80" t="s">
        <v>239</v>
      </c>
      <c r="D14" s="83" t="s">
        <v>408</v>
      </c>
    </row>
    <row r="15" spans="1:4" ht="30.75">
      <c r="A15" s="83">
        <v>10</v>
      </c>
      <c r="B15" s="83" t="s">
        <v>301</v>
      </c>
      <c r="C15" s="80" t="s">
        <v>300</v>
      </c>
      <c r="D15" s="83" t="s">
        <v>406</v>
      </c>
    </row>
    <row r="16" spans="1:4" ht="30.7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2.25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0.7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0.7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08.7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62.2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6.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2.25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0.7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0.7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6.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78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6.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0.7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24.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2.25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6.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0.7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">
      <c r="A57" s="83">
        <v>52</v>
      </c>
      <c r="B57" s="83" t="s">
        <v>377</v>
      </c>
      <c r="C57" s="84" t="s">
        <v>417</v>
      </c>
      <c r="D57" s="83" t="s">
        <v>409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1" t="s">
        <v>418</v>
      </c>
      <c r="B2" s="251"/>
      <c r="C2" s="251"/>
      <c r="D2" s="25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101</v>
      </c>
      <c r="C5" s="82" t="s">
        <v>96</v>
      </c>
      <c r="D5" s="82" t="s">
        <v>404</v>
      </c>
    </row>
    <row r="6" spans="1:4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4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4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4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4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4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4" ht="62.25">
      <c r="A12" s="83">
        <v>7</v>
      </c>
      <c r="B12" s="83" t="s">
        <v>386</v>
      </c>
      <c r="C12" s="80" t="s">
        <v>387</v>
      </c>
      <c r="D12" s="83" t="s">
        <v>406</v>
      </c>
    </row>
    <row r="13" spans="1:4" ht="15">
      <c r="A13" s="83">
        <v>8</v>
      </c>
      <c r="B13" s="83">
        <v>400</v>
      </c>
      <c r="C13" s="80" t="s">
        <v>434</v>
      </c>
      <c r="D13" s="83" t="s">
        <v>406</v>
      </c>
    </row>
    <row r="14" spans="1:4" ht="1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4" ht="93">
      <c r="A15" s="83">
        <f aca="true" t="shared" si="0" ref="A15:A25">SUM(A14+1)</f>
        <v>10</v>
      </c>
      <c r="B15" s="83" t="s">
        <v>266</v>
      </c>
      <c r="C15" s="80" t="s">
        <v>452</v>
      </c>
      <c r="D15" s="83" t="s">
        <v>406</v>
      </c>
    </row>
    <row r="16" spans="1:4" ht="30.7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93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0.7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0.7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0.7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0.7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0" zoomScaleSheetLayoutView="70" zoomScalePageLayoutView="60" workbookViewId="0" topLeftCell="A1">
      <selection activeCell="D7" sqref="D7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spans="3:4" ht="12.75" customHeight="1">
      <c r="C1" s="138"/>
      <c r="D1" s="137" t="s">
        <v>312</v>
      </c>
    </row>
    <row r="2" spans="3:4" ht="12.75">
      <c r="C2" s="105"/>
      <c r="D2" s="221" t="s">
        <v>566</v>
      </c>
    </row>
    <row r="3" spans="3:4" ht="13.5">
      <c r="C3" s="105"/>
      <c r="D3" s="229" t="s">
        <v>648</v>
      </c>
    </row>
    <row r="4" spans="3:4" ht="12.75" customHeight="1">
      <c r="C4" s="234" t="s">
        <v>567</v>
      </c>
      <c r="D4" s="234"/>
    </row>
    <row r="5" spans="2:4" ht="12.75" customHeight="1">
      <c r="B5" s="6"/>
      <c r="C5" s="234" t="s">
        <v>597</v>
      </c>
      <c r="D5" s="234"/>
    </row>
    <row r="6" spans="2:4" ht="12.75" customHeight="1">
      <c r="B6" s="7"/>
      <c r="C6" s="105"/>
      <c r="D6" s="229" t="s">
        <v>650</v>
      </c>
    </row>
    <row r="7" spans="2:8" ht="9.75" customHeight="1">
      <c r="B7" s="8"/>
      <c r="C7" s="9"/>
      <c r="D7" s="1"/>
      <c r="H7" s="6"/>
    </row>
    <row r="8" spans="1:8" ht="12.75" customHeight="1">
      <c r="A8" s="251" t="s">
        <v>509</v>
      </c>
      <c r="B8" s="251"/>
      <c r="C8" s="251"/>
      <c r="D8" s="251"/>
      <c r="H8" s="6"/>
    </row>
    <row r="9" spans="1:4" ht="40.5" customHeight="1">
      <c r="A9" s="251"/>
      <c r="B9" s="251"/>
      <c r="C9" s="251"/>
      <c r="D9" s="251"/>
    </row>
    <row r="10" spans="2:4" ht="7.5" customHeight="1">
      <c r="B10" s="10"/>
      <c r="C10" s="11"/>
      <c r="D10" s="12"/>
    </row>
    <row r="11" spans="1:4" ht="30.75" customHeight="1">
      <c r="A11" s="252" t="s">
        <v>29</v>
      </c>
      <c r="B11" s="254" t="s">
        <v>0</v>
      </c>
      <c r="C11" s="255"/>
      <c r="D11" s="252" t="s">
        <v>1</v>
      </c>
    </row>
    <row r="12" spans="1:4" ht="42" customHeight="1">
      <c r="A12" s="253"/>
      <c r="B12" s="13" t="s">
        <v>2</v>
      </c>
      <c r="C12" s="142" t="s">
        <v>461</v>
      </c>
      <c r="D12" s="253"/>
    </row>
    <row r="13" spans="1:4" ht="21.75" customHeight="1">
      <c r="A13" s="242">
        <v>1</v>
      </c>
      <c r="B13" s="245" t="s">
        <v>521</v>
      </c>
      <c r="C13" s="246"/>
      <c r="D13" s="247"/>
    </row>
    <row r="14" spans="1:4" ht="54.75">
      <c r="A14" s="243"/>
      <c r="B14" s="103">
        <v>100</v>
      </c>
      <c r="C14" s="2" t="s">
        <v>522</v>
      </c>
      <c r="D14" s="20" t="s">
        <v>529</v>
      </c>
    </row>
    <row r="15" spans="1:4" ht="69">
      <c r="A15" s="243"/>
      <c r="B15" s="103">
        <v>100</v>
      </c>
      <c r="C15" s="2" t="s">
        <v>523</v>
      </c>
      <c r="D15" s="20" t="s">
        <v>526</v>
      </c>
    </row>
    <row r="16" spans="1:4" ht="54.75">
      <c r="A16" s="243"/>
      <c r="B16" s="103">
        <v>100</v>
      </c>
      <c r="C16" s="2" t="s">
        <v>524</v>
      </c>
      <c r="D16" s="20" t="s">
        <v>527</v>
      </c>
    </row>
    <row r="17" spans="1:4" ht="54.75">
      <c r="A17" s="244"/>
      <c r="B17" s="103">
        <v>100</v>
      </c>
      <c r="C17" s="2" t="s">
        <v>525</v>
      </c>
      <c r="D17" s="20" t="s">
        <v>528</v>
      </c>
    </row>
    <row r="18" spans="1:4" ht="32.25" customHeight="1">
      <c r="A18" s="242">
        <v>2</v>
      </c>
      <c r="B18" s="245" t="s">
        <v>508</v>
      </c>
      <c r="C18" s="246"/>
      <c r="D18" s="247"/>
    </row>
    <row r="19" spans="1:4" ht="19.5" customHeight="1">
      <c r="A19" s="243"/>
      <c r="B19" s="103">
        <v>182</v>
      </c>
      <c r="C19" s="2" t="s">
        <v>484</v>
      </c>
      <c r="D19" s="20" t="s">
        <v>34</v>
      </c>
    </row>
    <row r="20" spans="1:4" ht="63" customHeight="1">
      <c r="A20" s="243"/>
      <c r="B20" s="103">
        <v>182</v>
      </c>
      <c r="C20" s="2" t="s">
        <v>504</v>
      </c>
      <c r="D20" s="20" t="s">
        <v>531</v>
      </c>
    </row>
    <row r="21" spans="1:4" ht="93.75" customHeight="1">
      <c r="A21" s="243"/>
      <c r="B21" s="103">
        <v>182</v>
      </c>
      <c r="C21" s="2" t="s">
        <v>530</v>
      </c>
      <c r="D21" s="20" t="s">
        <v>532</v>
      </c>
    </row>
    <row r="22" spans="1:4" ht="34.5" customHeight="1">
      <c r="A22" s="243"/>
      <c r="B22" s="103">
        <v>182</v>
      </c>
      <c r="C22" s="2" t="s">
        <v>533</v>
      </c>
      <c r="D22" s="20" t="s">
        <v>534</v>
      </c>
    </row>
    <row r="23" spans="1:4" ht="41.25">
      <c r="A23" s="243"/>
      <c r="B23" s="103">
        <v>182</v>
      </c>
      <c r="C23" s="2" t="s">
        <v>505</v>
      </c>
      <c r="D23" s="20" t="s">
        <v>519</v>
      </c>
    </row>
    <row r="24" spans="1:4" ht="27">
      <c r="A24" s="243"/>
      <c r="B24" s="103">
        <v>182</v>
      </c>
      <c r="C24" s="2" t="s">
        <v>506</v>
      </c>
      <c r="D24" s="19" t="s">
        <v>487</v>
      </c>
    </row>
    <row r="25" spans="1:4" ht="27">
      <c r="A25" s="244"/>
      <c r="B25" s="103">
        <v>182</v>
      </c>
      <c r="C25" s="2" t="s">
        <v>510</v>
      </c>
      <c r="D25" s="19" t="s">
        <v>511</v>
      </c>
    </row>
    <row r="26" spans="1:4" ht="24" customHeight="1">
      <c r="A26" s="242">
        <v>3</v>
      </c>
      <c r="B26" s="248" t="s">
        <v>465</v>
      </c>
      <c r="C26" s="249"/>
      <c r="D26" s="250"/>
    </row>
    <row r="27" spans="1:4" ht="81.75" customHeight="1">
      <c r="A27" s="243"/>
      <c r="B27" s="125">
        <v>938</v>
      </c>
      <c r="C27" s="125" t="s">
        <v>482</v>
      </c>
      <c r="D27" s="106" t="s">
        <v>483</v>
      </c>
    </row>
    <row r="28" spans="1:4" ht="41.25">
      <c r="A28" s="244"/>
      <c r="B28" s="125">
        <v>938</v>
      </c>
      <c r="C28" s="125" t="s">
        <v>517</v>
      </c>
      <c r="D28" s="106" t="s">
        <v>518</v>
      </c>
    </row>
  </sheetData>
  <sheetProtection/>
  <mergeCells count="12">
    <mergeCell ref="B11:C11"/>
    <mergeCell ref="D11:D12"/>
    <mergeCell ref="C4:D4"/>
    <mergeCell ref="A26:A28"/>
    <mergeCell ref="A13:A17"/>
    <mergeCell ref="B13:D13"/>
    <mergeCell ref="B18:D18"/>
    <mergeCell ref="C5:D5"/>
    <mergeCell ref="B26:D26"/>
    <mergeCell ref="A8:D9"/>
    <mergeCell ref="A11:A12"/>
    <mergeCell ref="A18:A25"/>
  </mergeCells>
  <printOptions/>
  <pageMargins left="0.7086614173228347" right="0.7086614173228347" top="0.34" bottom="0.29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29.50390625" style="105" customWidth="1"/>
    <col min="2" max="2" width="52.125" style="105" customWidth="1"/>
    <col min="3" max="3" width="9.625" style="105" bestFit="1" customWidth="1"/>
    <col min="4" max="4" width="9.875" style="105" customWidth="1"/>
    <col min="5" max="16384" width="9.125" style="105" customWidth="1"/>
  </cols>
  <sheetData>
    <row r="1" spans="2:4" ht="12.75" customHeight="1">
      <c r="B1" s="138"/>
      <c r="C1" s="261" t="s">
        <v>580</v>
      </c>
      <c r="D1" s="261"/>
    </row>
    <row r="2" spans="2:4" ht="12.75" customHeight="1">
      <c r="B2" s="261" t="s">
        <v>566</v>
      </c>
      <c r="C2" s="261"/>
      <c r="D2" s="261"/>
    </row>
    <row r="3" spans="2:4" ht="12.75" customHeight="1">
      <c r="B3" s="261" t="s">
        <v>654</v>
      </c>
      <c r="C3" s="261"/>
      <c r="D3" s="261"/>
    </row>
    <row r="4" spans="2:4" ht="12.75" customHeight="1">
      <c r="B4" s="261" t="s">
        <v>567</v>
      </c>
      <c r="C4" s="261"/>
      <c r="D4" s="261"/>
    </row>
    <row r="5" spans="1:4" ht="13.5">
      <c r="A5" s="127"/>
      <c r="B5" s="261" t="s">
        <v>597</v>
      </c>
      <c r="C5" s="261"/>
      <c r="D5" s="261"/>
    </row>
    <row r="6" spans="1:4" ht="12.75" customHeight="1">
      <c r="A6" s="211"/>
      <c r="B6" s="261" t="s">
        <v>650</v>
      </c>
      <c r="C6" s="261"/>
      <c r="D6" s="261"/>
    </row>
    <row r="7" ht="12.75">
      <c r="A7" s="129"/>
    </row>
    <row r="8" spans="1:4" ht="12.75" customHeight="1">
      <c r="A8" s="284" t="s">
        <v>614</v>
      </c>
      <c r="B8" s="284"/>
      <c r="C8" s="284"/>
      <c r="D8" s="284"/>
    </row>
    <row r="9" spans="1:4" ht="29.25" customHeight="1">
      <c r="A9" s="284"/>
      <c r="B9" s="284"/>
      <c r="C9" s="284"/>
      <c r="D9" s="284"/>
    </row>
    <row r="10" spans="1:4" ht="12.75" customHeight="1">
      <c r="A10" s="145"/>
      <c r="C10" s="285" t="s">
        <v>43</v>
      </c>
      <c r="D10" s="285"/>
    </row>
    <row r="11" spans="1:4" ht="32.25" customHeight="1">
      <c r="A11" s="148" t="s">
        <v>57</v>
      </c>
      <c r="B11" s="148" t="s">
        <v>1</v>
      </c>
      <c r="C11" s="148" t="s">
        <v>592</v>
      </c>
      <c r="D11" s="148" t="s">
        <v>613</v>
      </c>
    </row>
    <row r="12" spans="1:4" ht="32.25" customHeight="1">
      <c r="A12" s="16" t="s">
        <v>398</v>
      </c>
      <c r="B12" s="3" t="s">
        <v>626</v>
      </c>
      <c r="C12" s="161">
        <f>C16+C14</f>
        <v>175.68870000000243</v>
      </c>
      <c r="D12" s="161">
        <f>D16+D14</f>
        <v>351.38570000000254</v>
      </c>
    </row>
    <row r="13" spans="1:4" ht="26.25" customHeight="1">
      <c r="A13" s="16" t="s">
        <v>399</v>
      </c>
      <c r="B13" s="18" t="s">
        <v>125</v>
      </c>
      <c r="C13" s="161">
        <f>C14</f>
        <v>-28298.3883</v>
      </c>
      <c r="D13" s="161">
        <f>D14</f>
        <v>-28298.3913</v>
      </c>
    </row>
    <row r="14" spans="1:4" ht="33.75" customHeight="1">
      <c r="A14" s="16" t="s">
        <v>400</v>
      </c>
      <c r="B14" s="3" t="s">
        <v>627</v>
      </c>
      <c r="C14" s="161">
        <f>('5.1'!D12+'6.1'!D12)*(-1)</f>
        <v>-28298.3883</v>
      </c>
      <c r="D14" s="161">
        <f>('5.1'!E12+'6.1'!E12)*(-1)</f>
        <v>-28298.3913</v>
      </c>
    </row>
    <row r="15" spans="1:4" ht="27" customHeight="1">
      <c r="A15" s="16" t="s">
        <v>401</v>
      </c>
      <c r="B15" s="18" t="s">
        <v>127</v>
      </c>
      <c r="C15" s="161">
        <f>C16</f>
        <v>28474.077</v>
      </c>
      <c r="D15" s="161">
        <f>D16</f>
        <v>28649.777000000002</v>
      </c>
    </row>
    <row r="16" spans="1:4" ht="36.75" customHeight="1">
      <c r="A16" s="16" t="s">
        <v>628</v>
      </c>
      <c r="B16" s="3" t="s">
        <v>536</v>
      </c>
      <c r="C16" s="161">
        <f>'7.1'!C41</f>
        <v>28474.077</v>
      </c>
      <c r="D16" s="161">
        <f>'7.1'!D41</f>
        <v>28649.777000000002</v>
      </c>
    </row>
    <row r="17" spans="1:3" ht="24.75" customHeight="1" hidden="1">
      <c r="A17" s="212"/>
      <c r="B17" s="150" t="s">
        <v>129</v>
      </c>
      <c r="C17" s="213"/>
    </row>
  </sheetData>
  <sheetProtection/>
  <mergeCells count="8">
    <mergeCell ref="C10:D10"/>
    <mergeCell ref="C1:D1"/>
    <mergeCell ref="B2:D2"/>
    <mergeCell ref="B4:D4"/>
    <mergeCell ref="B5:D5"/>
    <mergeCell ref="B6:D6"/>
    <mergeCell ref="A8:D9"/>
    <mergeCell ref="B3:D3"/>
  </mergeCells>
  <printOptions/>
  <pageMargins left="0.16" right="0.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Layout" zoomScale="80" zoomScaleSheetLayoutView="100" zoomScalePageLayoutView="80" workbookViewId="0" topLeftCell="A1">
      <selection activeCell="D7" sqref="D7"/>
    </sheetView>
  </sheetViews>
  <sheetFormatPr defaultColWidth="9.125" defaultRowHeight="12.75"/>
  <cols>
    <col min="1" max="1" width="4.125" style="5" customWidth="1"/>
    <col min="2" max="2" width="18.375" style="5" customWidth="1"/>
    <col min="3" max="3" width="24.625" style="5" customWidth="1"/>
    <col min="4" max="4" width="71.375" style="5" customWidth="1"/>
    <col min="5" max="16384" width="9.125" style="5" customWidth="1"/>
  </cols>
  <sheetData>
    <row r="1" spans="1:4" ht="12.75" customHeight="1">
      <c r="A1" s="110"/>
      <c r="B1" s="110"/>
      <c r="C1" s="138"/>
      <c r="D1" s="137" t="s">
        <v>313</v>
      </c>
    </row>
    <row r="2" spans="1:4" ht="15">
      <c r="A2" s="110"/>
      <c r="B2" s="110"/>
      <c r="C2" s="138"/>
      <c r="D2" s="222" t="s">
        <v>566</v>
      </c>
    </row>
    <row r="3" spans="1:4" ht="15">
      <c r="A3" s="110"/>
      <c r="B3" s="110"/>
      <c r="C3" s="138"/>
      <c r="D3" s="229" t="s">
        <v>651</v>
      </c>
    </row>
    <row r="4" spans="1:4" ht="12.75" customHeight="1">
      <c r="A4" s="110"/>
      <c r="B4" s="110"/>
      <c r="C4" s="261" t="s">
        <v>567</v>
      </c>
      <c r="D4" s="261"/>
    </row>
    <row r="5" spans="1:4" ht="15">
      <c r="A5" s="110"/>
      <c r="B5" s="112"/>
      <c r="C5" s="261" t="s">
        <v>597</v>
      </c>
      <c r="D5" s="261"/>
    </row>
    <row r="6" spans="1:4" ht="12.75" customHeight="1">
      <c r="A6" s="110"/>
      <c r="B6" s="113"/>
      <c r="C6" s="138"/>
      <c r="D6" s="229" t="s">
        <v>649</v>
      </c>
    </row>
    <row r="7" spans="1:8" ht="15">
      <c r="A7" s="110"/>
      <c r="B7" s="114"/>
      <c r="C7" s="115"/>
      <c r="D7" s="111"/>
      <c r="H7" s="6"/>
    </row>
    <row r="8" spans="1:8" ht="12.75" customHeight="1">
      <c r="A8" s="251" t="s">
        <v>513</v>
      </c>
      <c r="B8" s="251"/>
      <c r="C8" s="251"/>
      <c r="D8" s="251"/>
      <c r="H8" s="6"/>
    </row>
    <row r="9" spans="1:4" ht="40.5" customHeight="1">
      <c r="A9" s="251"/>
      <c r="B9" s="251"/>
      <c r="C9" s="251"/>
      <c r="D9" s="251"/>
    </row>
    <row r="10" spans="1:4" ht="12.75" customHeight="1">
      <c r="A10" s="110"/>
      <c r="B10" s="116"/>
      <c r="C10" s="117"/>
      <c r="D10" s="118"/>
    </row>
    <row r="11" spans="1:4" ht="30.75" customHeight="1">
      <c r="A11" s="259" t="s">
        <v>29</v>
      </c>
      <c r="B11" s="262" t="s">
        <v>0</v>
      </c>
      <c r="C11" s="263"/>
      <c r="D11" s="264" t="s">
        <v>1</v>
      </c>
    </row>
    <row r="12" spans="1:4" ht="72" customHeight="1">
      <c r="A12" s="260"/>
      <c r="B12" s="119" t="s">
        <v>41</v>
      </c>
      <c r="C12" s="119" t="s">
        <v>459</v>
      </c>
      <c r="D12" s="265"/>
    </row>
    <row r="13" spans="1:4" ht="27" customHeight="1">
      <c r="A13" s="256" t="s">
        <v>512</v>
      </c>
      <c r="B13" s="257"/>
      <c r="C13" s="257"/>
      <c r="D13" s="258"/>
    </row>
    <row r="14" spans="1:4" ht="39.75" customHeight="1">
      <c r="A14" s="120"/>
      <c r="B14" s="108">
        <v>940</v>
      </c>
      <c r="C14" s="109" t="s">
        <v>571</v>
      </c>
      <c r="D14" s="107" t="s">
        <v>535</v>
      </c>
    </row>
    <row r="15" spans="1:4" ht="36" customHeight="1">
      <c r="A15" s="121"/>
      <c r="B15" s="108">
        <v>940</v>
      </c>
      <c r="C15" s="109" t="s">
        <v>572</v>
      </c>
      <c r="D15" s="107" t="s">
        <v>536</v>
      </c>
    </row>
    <row r="16" spans="1:4" ht="15">
      <c r="A16" s="110"/>
      <c r="B16" s="110"/>
      <c r="C16" s="110"/>
      <c r="D16" s="110"/>
    </row>
    <row r="17" spans="1:4" ht="15">
      <c r="A17" s="110"/>
      <c r="B17" s="110"/>
      <c r="C17" s="110"/>
      <c r="D17" s="110"/>
    </row>
    <row r="18" spans="1:4" ht="15">
      <c r="A18" s="110"/>
      <c r="B18" s="110"/>
      <c r="C18" s="110"/>
      <c r="D18" s="110"/>
    </row>
    <row r="19" spans="1:4" ht="15">
      <c r="A19" s="110"/>
      <c r="B19" s="110"/>
      <c r="C19" s="110"/>
      <c r="D19" s="110"/>
    </row>
    <row r="20" spans="1:4" ht="15">
      <c r="A20" s="110"/>
      <c r="B20" s="110"/>
      <c r="C20" s="110"/>
      <c r="D20" s="110"/>
    </row>
    <row r="21" spans="1:4" ht="15">
      <c r="A21" s="110"/>
      <c r="B21" s="110"/>
      <c r="C21" s="110"/>
      <c r="D21" s="110"/>
    </row>
    <row r="22" spans="1:4" ht="15">
      <c r="A22" s="110"/>
      <c r="B22" s="110"/>
      <c r="C22" s="110"/>
      <c r="D22" s="110"/>
    </row>
    <row r="23" spans="1:4" ht="15">
      <c r="A23" s="110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  <row r="28" spans="1:4" ht="15">
      <c r="A28" s="110"/>
      <c r="B28" s="110"/>
      <c r="C28" s="110"/>
      <c r="D28" s="110"/>
    </row>
    <row r="29" spans="1:4" ht="15">
      <c r="A29" s="110"/>
      <c r="B29" s="110"/>
      <c r="C29" s="110"/>
      <c r="D29" s="110"/>
    </row>
    <row r="30" spans="1:4" ht="15">
      <c r="A30" s="110"/>
      <c r="B30" s="110"/>
      <c r="C30" s="110"/>
      <c r="D30" s="110"/>
    </row>
    <row r="31" spans="1:4" ht="15">
      <c r="A31" s="110"/>
      <c r="B31" s="110"/>
      <c r="C31" s="110"/>
      <c r="D31" s="110"/>
    </row>
  </sheetData>
  <sheetProtection/>
  <mergeCells count="7">
    <mergeCell ref="A13:D13"/>
    <mergeCell ref="A8:D9"/>
    <mergeCell ref="A11:A12"/>
    <mergeCell ref="C5:D5"/>
    <mergeCell ref="C4:D4"/>
    <mergeCell ref="B11:C11"/>
    <mergeCell ref="D11:D12"/>
  </mergeCells>
  <printOptions/>
  <pageMargins left="0.6171875" right="0.304479166666666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="80" zoomScaleNormal="80" zoomScaleSheetLayoutView="115" workbookViewId="0" topLeftCell="A1">
      <selection activeCell="A1" sqref="A1:IV16384"/>
    </sheetView>
  </sheetViews>
  <sheetFormatPr defaultColWidth="9.125" defaultRowHeight="12.75"/>
  <cols>
    <col min="1" max="1" width="5.50390625" style="105" customWidth="1"/>
    <col min="2" max="2" width="24.875" style="105" customWidth="1"/>
    <col min="3" max="3" width="65.50390625" style="105" customWidth="1"/>
    <col min="4" max="4" width="10.125" style="104" customWidth="1"/>
    <col min="5" max="5" width="9.125" style="105" customWidth="1"/>
    <col min="6" max="16384" width="9.125" style="105" customWidth="1"/>
  </cols>
  <sheetData>
    <row r="1" spans="3:4" ht="13.5">
      <c r="C1" s="138"/>
      <c r="D1" s="229" t="s">
        <v>314</v>
      </c>
    </row>
    <row r="2" spans="3:4" ht="13.5">
      <c r="C2" s="138"/>
      <c r="D2" s="229" t="s">
        <v>566</v>
      </c>
    </row>
    <row r="3" spans="3:4" ht="13.5">
      <c r="C3" s="138"/>
      <c r="D3" s="229" t="s">
        <v>651</v>
      </c>
    </row>
    <row r="4" spans="3:4" ht="13.5">
      <c r="C4" s="261" t="s">
        <v>567</v>
      </c>
      <c r="D4" s="261"/>
    </row>
    <row r="5" spans="2:4" ht="13.5">
      <c r="B5" s="127"/>
      <c r="C5" s="261" t="s">
        <v>597</v>
      </c>
      <c r="D5" s="261"/>
    </row>
    <row r="6" spans="2:4" ht="13.5">
      <c r="B6" s="128"/>
      <c r="C6" s="138"/>
      <c r="D6" s="229" t="s">
        <v>650</v>
      </c>
    </row>
    <row r="7" spans="2:3" ht="13.5">
      <c r="B7" s="129"/>
      <c r="C7" s="229"/>
    </row>
    <row r="8" spans="1:4" ht="21" customHeight="1">
      <c r="A8" s="266" t="s">
        <v>599</v>
      </c>
      <c r="B8" s="266"/>
      <c r="C8" s="266"/>
      <c r="D8" s="266"/>
    </row>
    <row r="9" spans="1:4" ht="12.75">
      <c r="A9" s="266"/>
      <c r="B9" s="266"/>
      <c r="C9" s="266"/>
      <c r="D9" s="266"/>
    </row>
    <row r="10" spans="2:4" ht="12.75">
      <c r="B10" s="145"/>
      <c r="C10" s="146"/>
      <c r="D10" s="147" t="s">
        <v>43</v>
      </c>
    </row>
    <row r="11" spans="1:4" ht="13.5">
      <c r="A11" s="148" t="s">
        <v>341</v>
      </c>
      <c r="B11" s="148" t="s">
        <v>514</v>
      </c>
      <c r="C11" s="148" t="s">
        <v>1</v>
      </c>
      <c r="D11" s="148" t="s">
        <v>42</v>
      </c>
    </row>
    <row r="12" spans="1:4" ht="13.5">
      <c r="A12" s="149"/>
      <c r="B12" s="150" t="s">
        <v>342</v>
      </c>
      <c r="C12" s="150" t="s">
        <v>44</v>
      </c>
      <c r="D12" s="151">
        <f>D13+D21</f>
        <v>14348.373800000001</v>
      </c>
    </row>
    <row r="13" spans="1:4" ht="13.5">
      <c r="A13" s="149"/>
      <c r="B13" s="150"/>
      <c r="C13" s="150" t="s">
        <v>573</v>
      </c>
      <c r="D13" s="151">
        <f>D14+D15+D17</f>
        <v>5101.5553</v>
      </c>
    </row>
    <row r="14" spans="1:4" ht="13.5">
      <c r="A14" s="152">
        <v>100</v>
      </c>
      <c r="B14" s="150" t="s">
        <v>491</v>
      </c>
      <c r="C14" s="150" t="s">
        <v>466</v>
      </c>
      <c r="D14" s="151">
        <v>453.4193</v>
      </c>
    </row>
    <row r="15" spans="1:4" ht="13.5">
      <c r="A15" s="152">
        <v>182</v>
      </c>
      <c r="B15" s="150" t="s">
        <v>343</v>
      </c>
      <c r="C15" s="150" t="s">
        <v>362</v>
      </c>
      <c r="D15" s="151">
        <f>D16</f>
        <v>4424.79</v>
      </c>
    </row>
    <row r="16" spans="1:4" ht="13.5">
      <c r="A16" s="153">
        <v>182</v>
      </c>
      <c r="B16" s="106" t="s">
        <v>484</v>
      </c>
      <c r="C16" s="106" t="s">
        <v>34</v>
      </c>
      <c r="D16" s="286">
        <v>4424.79</v>
      </c>
    </row>
    <row r="17" spans="1:4" ht="13.5">
      <c r="A17" s="152">
        <v>182</v>
      </c>
      <c r="B17" s="154" t="s">
        <v>344</v>
      </c>
      <c r="C17" s="150" t="s">
        <v>50</v>
      </c>
      <c r="D17" s="155">
        <f>D18+D19+D20</f>
        <v>223.346</v>
      </c>
    </row>
    <row r="18" spans="1:4" ht="41.25">
      <c r="A18" s="153">
        <v>182</v>
      </c>
      <c r="B18" s="156" t="s">
        <v>485</v>
      </c>
      <c r="C18" s="106" t="s">
        <v>489</v>
      </c>
      <c r="D18" s="287">
        <v>118.29</v>
      </c>
    </row>
    <row r="19" spans="1:4" ht="27">
      <c r="A19" s="153">
        <v>182</v>
      </c>
      <c r="B19" s="156" t="s">
        <v>486</v>
      </c>
      <c r="C19" s="106" t="s">
        <v>488</v>
      </c>
      <c r="D19" s="287">
        <v>70.36</v>
      </c>
    </row>
    <row r="20" spans="1:4" ht="27">
      <c r="A20" s="153">
        <v>182</v>
      </c>
      <c r="B20" s="157" t="s">
        <v>587</v>
      </c>
      <c r="C20" s="158" t="s">
        <v>588</v>
      </c>
      <c r="D20" s="287">
        <v>34.696</v>
      </c>
    </row>
    <row r="21" spans="1:4" ht="13.5">
      <c r="A21" s="153"/>
      <c r="B21" s="156"/>
      <c r="C21" s="150" t="s">
        <v>574</v>
      </c>
      <c r="D21" s="155">
        <f>D22+D24+D31+D27+D34+D29</f>
        <v>9246.818500000001</v>
      </c>
    </row>
    <row r="22" spans="1:4" ht="41.25">
      <c r="A22" s="152">
        <v>938</v>
      </c>
      <c r="B22" s="150" t="s">
        <v>348</v>
      </c>
      <c r="C22" s="150" t="s">
        <v>49</v>
      </c>
      <c r="D22" s="151">
        <f>D23</f>
        <v>137.5</v>
      </c>
    </row>
    <row r="23" spans="1:4" ht="69">
      <c r="A23" s="153">
        <v>938</v>
      </c>
      <c r="B23" s="106" t="s">
        <v>482</v>
      </c>
      <c r="C23" s="159" t="s">
        <v>483</v>
      </c>
      <c r="D23" s="288">
        <v>137.5</v>
      </c>
    </row>
    <row r="24" spans="1:4" ht="41.25">
      <c r="A24" s="152">
        <v>940</v>
      </c>
      <c r="B24" s="150" t="s">
        <v>348</v>
      </c>
      <c r="C24" s="150" t="s">
        <v>49</v>
      </c>
      <c r="D24" s="151">
        <f>D25+D26</f>
        <v>795</v>
      </c>
    </row>
    <row r="25" spans="1:4" ht="54.75">
      <c r="A25" s="153">
        <v>940</v>
      </c>
      <c r="B25" s="106" t="s">
        <v>467</v>
      </c>
      <c r="C25" s="159" t="s">
        <v>479</v>
      </c>
      <c r="D25" s="288">
        <v>445</v>
      </c>
    </row>
    <row r="26" spans="1:4" ht="69">
      <c r="A26" s="153">
        <v>940</v>
      </c>
      <c r="B26" s="106" t="s">
        <v>468</v>
      </c>
      <c r="C26" s="106" t="s">
        <v>537</v>
      </c>
      <c r="D26" s="288">
        <v>350</v>
      </c>
    </row>
    <row r="27" spans="1:4" ht="27">
      <c r="A27" s="152">
        <v>940</v>
      </c>
      <c r="B27" s="150" t="s">
        <v>349</v>
      </c>
      <c r="C27" s="150" t="s">
        <v>172</v>
      </c>
      <c r="D27" s="160">
        <f>D28</f>
        <v>79.95396</v>
      </c>
    </row>
    <row r="28" spans="1:4" ht="27">
      <c r="A28" s="153">
        <v>940</v>
      </c>
      <c r="B28" s="106" t="s">
        <v>469</v>
      </c>
      <c r="C28" s="106" t="s">
        <v>490</v>
      </c>
      <c r="D28" s="161">
        <v>79.95396</v>
      </c>
    </row>
    <row r="29" spans="1:4" ht="13.5">
      <c r="A29" s="152">
        <v>940</v>
      </c>
      <c r="B29" s="150" t="s">
        <v>351</v>
      </c>
      <c r="C29" s="150" t="s">
        <v>174</v>
      </c>
      <c r="D29" s="160">
        <f>D30</f>
        <v>455.36354</v>
      </c>
    </row>
    <row r="30" spans="1:4" ht="27">
      <c r="A30" s="153">
        <v>940</v>
      </c>
      <c r="B30" s="106" t="s">
        <v>629</v>
      </c>
      <c r="C30" s="106" t="s">
        <v>503</v>
      </c>
      <c r="D30" s="161">
        <v>455.36354</v>
      </c>
    </row>
    <row r="31" spans="1:4" ht="27">
      <c r="A31" s="152">
        <v>940</v>
      </c>
      <c r="B31" s="150" t="s">
        <v>350</v>
      </c>
      <c r="C31" s="150" t="s">
        <v>173</v>
      </c>
      <c r="D31" s="151">
        <f>D32+D33</f>
        <v>7779.001</v>
      </c>
    </row>
    <row r="32" spans="1:4" ht="82.5">
      <c r="A32" s="153">
        <v>940</v>
      </c>
      <c r="B32" s="106" t="s">
        <v>569</v>
      </c>
      <c r="C32" s="159" t="s">
        <v>570</v>
      </c>
      <c r="D32" s="288">
        <v>7621.001</v>
      </c>
    </row>
    <row r="33" spans="1:4" ht="41.25">
      <c r="A33" s="153">
        <v>938</v>
      </c>
      <c r="B33" s="106" t="s">
        <v>517</v>
      </c>
      <c r="C33" s="159" t="s">
        <v>518</v>
      </c>
      <c r="D33" s="288">
        <v>158</v>
      </c>
    </row>
    <row r="34" spans="1:4" ht="13.5">
      <c r="A34" s="152">
        <v>940</v>
      </c>
      <c r="B34" s="150" t="s">
        <v>352</v>
      </c>
      <c r="C34" s="150" t="s">
        <v>175</v>
      </c>
      <c r="D34" s="160">
        <f>D35</f>
        <v>0</v>
      </c>
    </row>
    <row r="35" spans="1:4" ht="27">
      <c r="A35" s="153">
        <v>940</v>
      </c>
      <c r="B35" s="106" t="s">
        <v>471</v>
      </c>
      <c r="C35" s="106" t="s">
        <v>476</v>
      </c>
      <c r="D35" s="161">
        <v>0</v>
      </c>
    </row>
  </sheetData>
  <sheetProtection/>
  <mergeCells count="3">
    <mergeCell ref="A8:D9"/>
    <mergeCell ref="C4:D4"/>
    <mergeCell ref="C5:D5"/>
  </mergeCells>
  <printOptions/>
  <pageMargins left="0.5511811023622047" right="0.31496062992125984" top="0.5118110236220472" bottom="0.35433070866141736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314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1:7" ht="12.75" customHeight="1">
      <c r="A8" s="268" t="s">
        <v>340</v>
      </c>
      <c r="B8" s="268"/>
      <c r="C8" s="268"/>
      <c r="D8" s="268"/>
      <c r="E8" s="268"/>
      <c r="G8" s="6"/>
    </row>
    <row r="9" spans="1:5" ht="29.25" customHeight="1">
      <c r="A9" s="268"/>
      <c r="B9" s="268"/>
      <c r="C9" s="268"/>
      <c r="D9" s="268"/>
      <c r="E9" s="268"/>
    </row>
    <row r="10" spans="2:5" ht="12.75" customHeight="1">
      <c r="B10" s="10"/>
      <c r="C10" s="12"/>
      <c r="E10" s="21" t="s">
        <v>43</v>
      </c>
    </row>
    <row r="11" spans="1:5" ht="21" customHeight="1">
      <c r="A11" s="267" t="s">
        <v>341</v>
      </c>
      <c r="B11" s="267" t="s">
        <v>57</v>
      </c>
      <c r="C11" s="267" t="s">
        <v>1</v>
      </c>
      <c r="D11" s="267" t="s">
        <v>51</v>
      </c>
      <c r="E11" s="267"/>
    </row>
    <row r="12" spans="1:5" ht="21" customHeight="1">
      <c r="A12" s="267"/>
      <c r="B12" s="267"/>
      <c r="C12" s="267"/>
      <c r="D12" s="15" t="s">
        <v>325</v>
      </c>
      <c r="E12" s="15" t="s">
        <v>326</v>
      </c>
    </row>
    <row r="13" spans="1:5" ht="39.75" customHeight="1">
      <c r="A13" s="14"/>
      <c r="B13" s="24" t="s">
        <v>342</v>
      </c>
      <c r="C13" s="25" t="s">
        <v>44</v>
      </c>
      <c r="D13" s="22"/>
      <c r="E13" s="14"/>
    </row>
    <row r="14" spans="1:5" ht="30" customHeight="1">
      <c r="A14" s="14"/>
      <c r="B14" s="17" t="s">
        <v>343</v>
      </c>
      <c r="C14" s="3" t="s">
        <v>45</v>
      </c>
      <c r="D14" s="22"/>
      <c r="E14" s="14"/>
    </row>
    <row r="15" spans="1:5" ht="18.75" customHeight="1">
      <c r="A15" s="14"/>
      <c r="B15" s="17" t="s">
        <v>33</v>
      </c>
      <c r="C15" s="3" t="s">
        <v>34</v>
      </c>
      <c r="D15" s="23"/>
      <c r="E15" s="14"/>
    </row>
    <row r="16" spans="1:5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3.5">
      <c r="A22" s="14"/>
      <c r="B22" s="17" t="s">
        <v>346</v>
      </c>
      <c r="C22" s="3" t="s">
        <v>166</v>
      </c>
      <c r="D22" s="22"/>
      <c r="E22" s="14"/>
    </row>
    <row r="23" spans="1:5" ht="54.75">
      <c r="A23" s="14"/>
      <c r="B23" s="17" t="s">
        <v>167</v>
      </c>
      <c r="C23" s="3" t="s">
        <v>168</v>
      </c>
      <c r="D23" s="23"/>
      <c r="E23" s="14"/>
    </row>
    <row r="24" spans="1:5" ht="69">
      <c r="A24" s="14"/>
      <c r="B24" s="17" t="s">
        <v>169</v>
      </c>
      <c r="C24" s="3" t="s">
        <v>170</v>
      </c>
      <c r="D24" s="14"/>
      <c r="E24" s="14"/>
    </row>
    <row r="25" spans="1:5" ht="27">
      <c r="A25" s="14"/>
      <c r="B25" s="17" t="s">
        <v>347</v>
      </c>
      <c r="C25" s="3" t="s">
        <v>171</v>
      </c>
      <c r="D25" s="14"/>
      <c r="E25" s="14"/>
    </row>
    <row r="26" spans="1:5" ht="27">
      <c r="A26" s="14"/>
      <c r="B26" s="17" t="s">
        <v>134</v>
      </c>
      <c r="C26" s="3" t="s">
        <v>133</v>
      </c>
      <c r="D26" s="14"/>
      <c r="E26" s="14"/>
    </row>
    <row r="27" spans="1:5" ht="27">
      <c r="A27" s="14"/>
      <c r="B27" s="17" t="s">
        <v>348</v>
      </c>
      <c r="C27" s="3" t="s">
        <v>49</v>
      </c>
      <c r="D27" s="14"/>
      <c r="E27" s="14"/>
    </row>
    <row r="28" spans="1:5" ht="54.75">
      <c r="A28" s="14"/>
      <c r="B28" s="3" t="s">
        <v>30</v>
      </c>
      <c r="C28" s="19" t="s">
        <v>31</v>
      </c>
      <c r="D28" s="14"/>
      <c r="E28" s="14"/>
    </row>
    <row r="29" spans="1:5" ht="54.75">
      <c r="A29" s="14"/>
      <c r="B29" s="3" t="s">
        <v>136</v>
      </c>
      <c r="C29" s="19" t="s">
        <v>135</v>
      </c>
      <c r="D29" s="14"/>
      <c r="E29" s="14"/>
    </row>
    <row r="30" spans="1:5" ht="54.75">
      <c r="A30" s="14"/>
      <c r="B30" s="3" t="s">
        <v>7</v>
      </c>
      <c r="C30" s="3" t="s">
        <v>8</v>
      </c>
      <c r="D30" s="14"/>
      <c r="E30" s="14"/>
    </row>
    <row r="31" spans="1:5" ht="69">
      <c r="A31" s="14"/>
      <c r="B31" s="3" t="s">
        <v>137</v>
      </c>
      <c r="C31" s="20" t="s">
        <v>138</v>
      </c>
      <c r="D31" s="14"/>
      <c r="E31" s="14"/>
    </row>
    <row r="32" spans="1:5" ht="54.75">
      <c r="A32" s="14"/>
      <c r="B32" s="3" t="s">
        <v>139</v>
      </c>
      <c r="C32" s="20" t="s">
        <v>140</v>
      </c>
      <c r="D32" s="14"/>
      <c r="E32" s="14"/>
    </row>
    <row r="33" spans="1:5" ht="27">
      <c r="A33" s="14"/>
      <c r="B33" s="17" t="s">
        <v>349</v>
      </c>
      <c r="C33" s="3" t="s">
        <v>172</v>
      </c>
      <c r="D33" s="14"/>
      <c r="E33" s="14"/>
    </row>
    <row r="34" spans="1:5" ht="27">
      <c r="A34" s="14"/>
      <c r="B34" s="3" t="s">
        <v>9</v>
      </c>
      <c r="C34" s="4" t="s">
        <v>10</v>
      </c>
      <c r="D34" s="14"/>
      <c r="E34" s="14"/>
    </row>
    <row r="35" spans="1:5" ht="13.5">
      <c r="A35" s="14"/>
      <c r="B35" s="3" t="s">
        <v>141</v>
      </c>
      <c r="C35" s="4" t="s">
        <v>11</v>
      </c>
      <c r="D35" s="14"/>
      <c r="E35" s="14"/>
    </row>
    <row r="36" spans="1:5" ht="27">
      <c r="A36" s="14"/>
      <c r="B36" s="17" t="s">
        <v>350</v>
      </c>
      <c r="C36" s="3" t="s">
        <v>173</v>
      </c>
      <c r="D36" s="14"/>
      <c r="E36" s="14"/>
    </row>
    <row r="37" spans="1:5" ht="69">
      <c r="A37" s="14"/>
      <c r="B37" s="3" t="s">
        <v>142</v>
      </c>
      <c r="C37" s="4" t="s">
        <v>143</v>
      </c>
      <c r="D37" s="14"/>
      <c r="E37" s="14"/>
    </row>
    <row r="38" spans="1:5" ht="69">
      <c r="A38" s="14"/>
      <c r="B38" s="3" t="s">
        <v>144</v>
      </c>
      <c r="C38" s="4" t="s">
        <v>145</v>
      </c>
      <c r="D38" s="14"/>
      <c r="E38" s="14"/>
    </row>
    <row r="39" spans="1:5" ht="41.25">
      <c r="A39" s="14"/>
      <c r="B39" s="3" t="s">
        <v>12</v>
      </c>
      <c r="C39" s="4" t="s">
        <v>13</v>
      </c>
      <c r="D39" s="14"/>
      <c r="E39" s="14"/>
    </row>
    <row r="40" spans="1:5" ht="41.25">
      <c r="A40" s="14"/>
      <c r="B40" s="3" t="s">
        <v>14</v>
      </c>
      <c r="C40" s="4" t="s">
        <v>15</v>
      </c>
      <c r="D40" s="14"/>
      <c r="E40" s="14"/>
    </row>
    <row r="41" spans="1:5" ht="41.25">
      <c r="A41" s="14"/>
      <c r="B41" s="38" t="s">
        <v>32</v>
      </c>
      <c r="C41" s="4" t="s">
        <v>146</v>
      </c>
      <c r="D41" s="14"/>
      <c r="E41" s="14"/>
    </row>
    <row r="42" spans="1:5" ht="13.5">
      <c r="A42" s="14"/>
      <c r="B42" s="17" t="s">
        <v>351</v>
      </c>
      <c r="C42" s="3" t="s">
        <v>174</v>
      </c>
      <c r="D42" s="14"/>
      <c r="E42" s="14"/>
    </row>
    <row r="43" spans="1:5" ht="41.25">
      <c r="A43" s="14"/>
      <c r="B43" s="3" t="s">
        <v>16</v>
      </c>
      <c r="C43" s="4" t="s">
        <v>17</v>
      </c>
      <c r="D43" s="14"/>
      <c r="E43" s="14"/>
    </row>
    <row r="44" spans="1:5" ht="41.25">
      <c r="A44" s="14"/>
      <c r="B44" s="3" t="s">
        <v>147</v>
      </c>
      <c r="C44" s="4" t="s">
        <v>148</v>
      </c>
      <c r="D44" s="14"/>
      <c r="E44" s="14"/>
    </row>
    <row r="45" spans="1:5" ht="41.25">
      <c r="A45" s="14"/>
      <c r="B45" s="3" t="s">
        <v>149</v>
      </c>
      <c r="C45" s="4" t="s">
        <v>150</v>
      </c>
      <c r="D45" s="14"/>
      <c r="E45" s="14"/>
    </row>
    <row r="46" spans="1:5" ht="27">
      <c r="A46" s="14"/>
      <c r="B46" s="3" t="s">
        <v>151</v>
      </c>
      <c r="C46" s="4" t="s">
        <v>152</v>
      </c>
      <c r="D46" s="14"/>
      <c r="E46" s="14"/>
    </row>
    <row r="47" spans="1:5" ht="13.5">
      <c r="A47" s="14"/>
      <c r="B47" s="17" t="s">
        <v>352</v>
      </c>
      <c r="C47" s="3" t="s">
        <v>175</v>
      </c>
      <c r="D47" s="14"/>
      <c r="E47" s="14"/>
    </row>
    <row r="48" spans="1:5" ht="13.5">
      <c r="A48" s="14"/>
      <c r="B48" s="3" t="s">
        <v>18</v>
      </c>
      <c r="C48" s="4" t="s">
        <v>19</v>
      </c>
      <c r="D48" s="14"/>
      <c r="E48" s="14"/>
    </row>
    <row r="49" spans="1:5" ht="13.5">
      <c r="A49" s="14"/>
      <c r="B49" s="3" t="s">
        <v>20</v>
      </c>
      <c r="C49" s="4" t="s">
        <v>21</v>
      </c>
      <c r="D49" s="14"/>
      <c r="E49" s="14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315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2:7" ht="12.75" customHeight="1">
      <c r="B8" s="251" t="s">
        <v>320</v>
      </c>
      <c r="C8" s="251"/>
      <c r="D8" s="251"/>
      <c r="E8" s="251"/>
      <c r="G8" s="6"/>
    </row>
    <row r="9" spans="2:5" ht="29.25" customHeight="1">
      <c r="B9" s="251"/>
      <c r="C9" s="251"/>
      <c r="D9" s="251"/>
      <c r="E9" s="251"/>
    </row>
    <row r="10" spans="2:5" ht="12.75" customHeight="1">
      <c r="B10" s="10"/>
      <c r="C10" s="12"/>
      <c r="D10" s="21"/>
      <c r="E10" s="21" t="s">
        <v>43</v>
      </c>
    </row>
    <row r="11" spans="1:5" ht="21" customHeight="1">
      <c r="A11" s="267" t="s">
        <v>97</v>
      </c>
      <c r="B11" s="267" t="s">
        <v>57</v>
      </c>
      <c r="C11" s="267" t="s">
        <v>1</v>
      </c>
      <c r="D11" s="267" t="s">
        <v>51</v>
      </c>
      <c r="E11" s="267"/>
    </row>
    <row r="12" spans="1:5" ht="21" customHeight="1">
      <c r="A12" s="267"/>
      <c r="B12" s="267"/>
      <c r="C12" s="267"/>
      <c r="D12" s="15" t="s">
        <v>325</v>
      </c>
      <c r="E12" s="15" t="s">
        <v>326</v>
      </c>
    </row>
    <row r="13" spans="1:5" ht="24" customHeight="1">
      <c r="A13" s="14"/>
      <c r="B13" s="26" t="s">
        <v>353</v>
      </c>
      <c r="C13" s="25" t="s">
        <v>52</v>
      </c>
      <c r="D13" s="22"/>
      <c r="E13" s="14"/>
    </row>
    <row r="14" spans="1:5" ht="30" customHeight="1">
      <c r="A14" s="14"/>
      <c r="B14" s="58" t="s">
        <v>354</v>
      </c>
      <c r="C14" s="3" t="s">
        <v>53</v>
      </c>
      <c r="D14" s="22"/>
      <c r="E14" s="14"/>
    </row>
    <row r="15" spans="1:5" ht="33.75" customHeight="1">
      <c r="A15" s="14"/>
      <c r="B15" s="3" t="s">
        <v>355</v>
      </c>
      <c r="C15" s="3" t="s">
        <v>359</v>
      </c>
      <c r="D15" s="23"/>
      <c r="E15" s="14"/>
    </row>
    <row r="16" spans="1:5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54.75">
      <c r="A21" s="14"/>
      <c r="B21" s="3" t="s">
        <v>336</v>
      </c>
      <c r="C21" s="3" t="s">
        <v>338</v>
      </c>
      <c r="D21" s="14"/>
      <c r="E21" s="14"/>
    </row>
    <row r="22" spans="1:5" ht="27">
      <c r="A22" s="14"/>
      <c r="B22" s="3" t="s">
        <v>356</v>
      </c>
      <c r="C22" s="3" t="s">
        <v>54</v>
      </c>
      <c r="D22" s="14"/>
      <c r="E22" s="14"/>
    </row>
    <row r="23" spans="1:5" ht="27">
      <c r="A23" s="14"/>
      <c r="B23" s="3" t="s">
        <v>24</v>
      </c>
      <c r="C23" s="4" t="s">
        <v>55</v>
      </c>
      <c r="D23" s="14"/>
      <c r="E23" s="14"/>
    </row>
    <row r="24" spans="1:5" ht="13.5">
      <c r="A24" s="14"/>
      <c r="B24" s="3" t="s">
        <v>357</v>
      </c>
      <c r="C24" s="3" t="s">
        <v>361</v>
      </c>
      <c r="D24" s="14"/>
      <c r="E24" s="14"/>
    </row>
    <row r="25" spans="1:5" ht="41.25">
      <c r="A25" s="14"/>
      <c r="B25" s="3" t="s">
        <v>153</v>
      </c>
      <c r="C25" s="4" t="s">
        <v>154</v>
      </c>
      <c r="D25" s="14"/>
      <c r="E25" s="14"/>
    </row>
    <row r="26" spans="1:5" ht="54.75">
      <c r="A26" s="14"/>
      <c r="B26" s="3" t="s">
        <v>25</v>
      </c>
      <c r="C26" s="4" t="s">
        <v>26</v>
      </c>
      <c r="D26" s="14"/>
      <c r="E26" s="14"/>
    </row>
    <row r="27" spans="1:5" ht="13.5">
      <c r="A27" s="14"/>
      <c r="B27" s="3" t="s">
        <v>155</v>
      </c>
      <c r="C27" s="4" t="s">
        <v>158</v>
      </c>
      <c r="D27" s="14"/>
      <c r="E27" s="14"/>
    </row>
    <row r="28" spans="1:5" ht="27">
      <c r="A28" s="14"/>
      <c r="B28" s="3" t="s">
        <v>27</v>
      </c>
      <c r="C28" s="4" t="s">
        <v>28</v>
      </c>
      <c r="D28" s="14"/>
      <c r="E28" s="14"/>
    </row>
    <row r="29" spans="1:5" ht="27">
      <c r="A29" s="14"/>
      <c r="B29" s="3" t="s">
        <v>156</v>
      </c>
      <c r="C29" s="4" t="s">
        <v>157</v>
      </c>
      <c r="D29" s="14"/>
      <c r="E29" s="14"/>
    </row>
    <row r="30" spans="1:5" ht="13.5">
      <c r="A30" s="14"/>
      <c r="B30" s="3" t="s">
        <v>159</v>
      </c>
      <c r="C30" s="4" t="s">
        <v>160</v>
      </c>
      <c r="D30" s="14"/>
      <c r="E30" s="14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A1" sqref="A1:IV16384"/>
    </sheetView>
  </sheetViews>
  <sheetFormatPr defaultColWidth="9.125" defaultRowHeight="12.75"/>
  <cols>
    <col min="1" max="1" width="5.00390625" style="105" customWidth="1"/>
    <col min="2" max="2" width="20.625" style="105" customWidth="1"/>
    <col min="3" max="3" width="59.625" style="105" customWidth="1"/>
    <col min="4" max="4" width="9.375" style="104" customWidth="1"/>
    <col min="5" max="5" width="9.00390625" style="105" customWidth="1"/>
    <col min="6" max="16384" width="9.125" style="105" customWidth="1"/>
  </cols>
  <sheetData>
    <row r="1" spans="3:5" ht="12.75">
      <c r="C1" s="234" t="s">
        <v>575</v>
      </c>
      <c r="D1" s="234"/>
      <c r="E1" s="234"/>
    </row>
    <row r="2" spans="3:5" ht="12.75">
      <c r="C2" s="234" t="s">
        <v>566</v>
      </c>
      <c r="D2" s="234"/>
      <c r="E2" s="234"/>
    </row>
    <row r="3" spans="3:5" ht="12.75">
      <c r="C3" s="234" t="s">
        <v>648</v>
      </c>
      <c r="D3" s="234"/>
      <c r="E3" s="234"/>
    </row>
    <row r="4" spans="3:5" ht="12.75">
      <c r="C4" s="234" t="s">
        <v>567</v>
      </c>
      <c r="D4" s="234"/>
      <c r="E4" s="234"/>
    </row>
    <row r="5" spans="2:5" ht="12.75">
      <c r="B5" s="127"/>
      <c r="C5" s="234" t="s">
        <v>597</v>
      </c>
      <c r="D5" s="234"/>
      <c r="E5" s="234"/>
    </row>
    <row r="6" spans="2:5" ht="12.75">
      <c r="B6" s="128"/>
      <c r="C6" s="234" t="s">
        <v>652</v>
      </c>
      <c r="D6" s="234"/>
      <c r="E6" s="234"/>
    </row>
    <row r="7" spans="2:3" ht="12.75">
      <c r="B7" s="129"/>
      <c r="C7" s="228"/>
    </row>
    <row r="8" spans="1:5" ht="12.75">
      <c r="A8" s="289" t="s">
        <v>600</v>
      </c>
      <c r="B8" s="289"/>
      <c r="C8" s="289"/>
      <c r="D8" s="289"/>
      <c r="E8" s="289"/>
    </row>
    <row r="9" spans="1:5" ht="12.75">
      <c r="A9" s="289"/>
      <c r="B9" s="289"/>
      <c r="C9" s="289"/>
      <c r="D9" s="289"/>
      <c r="E9" s="289"/>
    </row>
    <row r="10" spans="2:5" ht="12.75">
      <c r="B10" s="145"/>
      <c r="C10" s="146"/>
      <c r="D10" s="290" t="s">
        <v>43</v>
      </c>
      <c r="E10" s="290"/>
    </row>
    <row r="11" spans="1:5" ht="39">
      <c r="A11" s="134" t="s">
        <v>341</v>
      </c>
      <c r="B11" s="134" t="s">
        <v>514</v>
      </c>
      <c r="C11" s="134" t="s">
        <v>1</v>
      </c>
      <c r="D11" s="134" t="s">
        <v>589</v>
      </c>
      <c r="E11" s="134" t="s">
        <v>601</v>
      </c>
    </row>
    <row r="12" spans="1:5" ht="12.75">
      <c r="A12" s="149"/>
      <c r="B12" s="192" t="s">
        <v>342</v>
      </c>
      <c r="C12" s="192" t="s">
        <v>44</v>
      </c>
      <c r="D12" s="165">
        <f>D13+D21</f>
        <v>6192.0463</v>
      </c>
      <c r="E12" s="165">
        <f>E13+E21</f>
        <v>6192.0493</v>
      </c>
    </row>
    <row r="13" spans="1:5" ht="12.75">
      <c r="A13" s="149"/>
      <c r="B13" s="192"/>
      <c r="C13" s="192" t="s">
        <v>573</v>
      </c>
      <c r="D13" s="165">
        <f>D14+D15+D17</f>
        <v>5101.5463</v>
      </c>
      <c r="E13" s="165">
        <f>E14+E15+E17</f>
        <v>5101.5493</v>
      </c>
    </row>
    <row r="14" spans="1:5" ht="12.75">
      <c r="A14" s="149">
        <v>100</v>
      </c>
      <c r="B14" s="192" t="s">
        <v>491</v>
      </c>
      <c r="C14" s="192" t="s">
        <v>466</v>
      </c>
      <c r="D14" s="165">
        <v>453.4193</v>
      </c>
      <c r="E14" s="165">
        <v>453.4193</v>
      </c>
    </row>
    <row r="15" spans="1:5" ht="12.75">
      <c r="A15" s="149">
        <v>182</v>
      </c>
      <c r="B15" s="192" t="s">
        <v>343</v>
      </c>
      <c r="C15" s="192" t="s">
        <v>362</v>
      </c>
      <c r="D15" s="165">
        <f>D16</f>
        <v>4424.77</v>
      </c>
      <c r="E15" s="165">
        <f>E16</f>
        <v>4424.777</v>
      </c>
    </row>
    <row r="16" spans="1:5" ht="12.75">
      <c r="A16" s="291">
        <v>182</v>
      </c>
      <c r="B16" s="191" t="s">
        <v>484</v>
      </c>
      <c r="C16" s="191" t="s">
        <v>34</v>
      </c>
      <c r="D16" s="292">
        <v>4424.77</v>
      </c>
      <c r="E16" s="292">
        <v>4424.777</v>
      </c>
    </row>
    <row r="17" spans="1:5" ht="12.75">
      <c r="A17" s="149">
        <v>182</v>
      </c>
      <c r="B17" s="293" t="s">
        <v>344</v>
      </c>
      <c r="C17" s="192" t="s">
        <v>50</v>
      </c>
      <c r="D17" s="164">
        <f>D18+D19+D20</f>
        <v>223.357</v>
      </c>
      <c r="E17" s="164">
        <f>E18+E19+E20</f>
        <v>223.35299999999998</v>
      </c>
    </row>
    <row r="18" spans="1:5" ht="39">
      <c r="A18" s="291">
        <v>182</v>
      </c>
      <c r="B18" s="193" t="s">
        <v>485</v>
      </c>
      <c r="C18" s="191" t="s">
        <v>489</v>
      </c>
      <c r="D18" s="287">
        <v>118.297</v>
      </c>
      <c r="E18" s="287">
        <v>118.297</v>
      </c>
    </row>
    <row r="19" spans="1:5" ht="26.25">
      <c r="A19" s="291">
        <v>182</v>
      </c>
      <c r="B19" s="193" t="s">
        <v>486</v>
      </c>
      <c r="C19" s="191" t="s">
        <v>488</v>
      </c>
      <c r="D19" s="287">
        <v>70.364</v>
      </c>
      <c r="E19" s="287">
        <v>70.36</v>
      </c>
    </row>
    <row r="20" spans="1:5" ht="26.25">
      <c r="A20" s="291">
        <v>182</v>
      </c>
      <c r="B20" s="157" t="s">
        <v>587</v>
      </c>
      <c r="C20" s="294" t="s">
        <v>588</v>
      </c>
      <c r="D20" s="287">
        <v>34.696</v>
      </c>
      <c r="E20" s="287">
        <v>34.696</v>
      </c>
    </row>
    <row r="21" spans="1:5" ht="12.75">
      <c r="A21" s="291"/>
      <c r="B21" s="193"/>
      <c r="C21" s="192" t="s">
        <v>574</v>
      </c>
      <c r="D21" s="164">
        <f>D22+D24+D29+D27+D32</f>
        <v>1090.5</v>
      </c>
      <c r="E21" s="164">
        <f>E22+E24+E29+E27+E32</f>
        <v>1090.5</v>
      </c>
    </row>
    <row r="22" spans="1:5" ht="39">
      <c r="A22" s="149">
        <v>938</v>
      </c>
      <c r="B22" s="192" t="s">
        <v>348</v>
      </c>
      <c r="C22" s="192" t="s">
        <v>49</v>
      </c>
      <c r="D22" s="165">
        <f>D23</f>
        <v>137.5</v>
      </c>
      <c r="E22" s="165">
        <f>E23</f>
        <v>137.5</v>
      </c>
    </row>
    <row r="23" spans="1:5" ht="66">
      <c r="A23" s="291">
        <v>938</v>
      </c>
      <c r="B23" s="191" t="s">
        <v>482</v>
      </c>
      <c r="C23" s="295" t="s">
        <v>483</v>
      </c>
      <c r="D23" s="296">
        <v>137.5</v>
      </c>
      <c r="E23" s="296">
        <v>137.5</v>
      </c>
    </row>
    <row r="24" spans="1:5" ht="39">
      <c r="A24" s="149">
        <v>940</v>
      </c>
      <c r="B24" s="192" t="s">
        <v>348</v>
      </c>
      <c r="C24" s="192" t="s">
        <v>49</v>
      </c>
      <c r="D24" s="165">
        <f>D25+D26</f>
        <v>795</v>
      </c>
      <c r="E24" s="165">
        <f>E25+E26</f>
        <v>795</v>
      </c>
    </row>
    <row r="25" spans="1:5" ht="52.5">
      <c r="A25" s="291">
        <v>940</v>
      </c>
      <c r="B25" s="191" t="s">
        <v>467</v>
      </c>
      <c r="C25" s="295" t="s">
        <v>479</v>
      </c>
      <c r="D25" s="296">
        <v>445</v>
      </c>
      <c r="E25" s="296">
        <v>445</v>
      </c>
    </row>
    <row r="26" spans="1:5" ht="66">
      <c r="A26" s="291">
        <v>940</v>
      </c>
      <c r="B26" s="191" t="s">
        <v>468</v>
      </c>
      <c r="C26" s="191" t="s">
        <v>537</v>
      </c>
      <c r="D26" s="296">
        <v>350</v>
      </c>
      <c r="E26" s="296">
        <v>350</v>
      </c>
    </row>
    <row r="27" spans="1:5" ht="26.25">
      <c r="A27" s="149">
        <v>940</v>
      </c>
      <c r="B27" s="192" t="s">
        <v>349</v>
      </c>
      <c r="C27" s="192" t="s">
        <v>172</v>
      </c>
      <c r="D27" s="166">
        <f>D28</f>
        <v>0</v>
      </c>
      <c r="E27" s="166">
        <f>E28</f>
        <v>0</v>
      </c>
    </row>
    <row r="28" spans="1:5" ht="26.25">
      <c r="A28" s="291">
        <v>940</v>
      </c>
      <c r="B28" s="191" t="s">
        <v>469</v>
      </c>
      <c r="C28" s="191" t="s">
        <v>490</v>
      </c>
      <c r="D28" s="167">
        <v>0</v>
      </c>
      <c r="E28" s="167">
        <v>0</v>
      </c>
    </row>
    <row r="29" spans="1:5" ht="26.25">
      <c r="A29" s="149">
        <v>940</v>
      </c>
      <c r="B29" s="192" t="s">
        <v>350</v>
      </c>
      <c r="C29" s="192" t="s">
        <v>173</v>
      </c>
      <c r="D29" s="165">
        <f>D30+D31</f>
        <v>158</v>
      </c>
      <c r="E29" s="165">
        <f>E30+E31</f>
        <v>158</v>
      </c>
    </row>
    <row r="30" spans="1:5" ht="78.75">
      <c r="A30" s="291">
        <v>940</v>
      </c>
      <c r="B30" s="191" t="s">
        <v>569</v>
      </c>
      <c r="C30" s="295" t="s">
        <v>570</v>
      </c>
      <c r="D30" s="288">
        <v>0</v>
      </c>
      <c r="E30" s="288">
        <v>0</v>
      </c>
    </row>
    <row r="31" spans="1:5" ht="39">
      <c r="A31" s="291">
        <v>938</v>
      </c>
      <c r="B31" s="191" t="s">
        <v>517</v>
      </c>
      <c r="C31" s="295" t="s">
        <v>518</v>
      </c>
      <c r="D31" s="288">
        <v>158</v>
      </c>
      <c r="E31" s="288">
        <v>158</v>
      </c>
    </row>
    <row r="32" spans="1:5" ht="12.75">
      <c r="A32" s="149">
        <v>940</v>
      </c>
      <c r="B32" s="192" t="s">
        <v>352</v>
      </c>
      <c r="C32" s="192" t="s">
        <v>175</v>
      </c>
      <c r="D32" s="166">
        <f>D33</f>
        <v>0</v>
      </c>
      <c r="E32" s="166">
        <f>E33</f>
        <v>0</v>
      </c>
    </row>
    <row r="33" spans="1:5" ht="26.25">
      <c r="A33" s="291">
        <v>940</v>
      </c>
      <c r="B33" s="191" t="s">
        <v>471</v>
      </c>
      <c r="C33" s="191" t="s">
        <v>476</v>
      </c>
      <c r="D33" s="167">
        <v>0</v>
      </c>
      <c r="E33" s="167">
        <v>0</v>
      </c>
    </row>
  </sheetData>
  <sheetProtection/>
  <mergeCells count="8">
    <mergeCell ref="D10:E10"/>
    <mergeCell ref="C1:E1"/>
    <mergeCell ref="C2:E2"/>
    <mergeCell ref="C4:E4"/>
    <mergeCell ref="C5:E5"/>
    <mergeCell ref="C6:E6"/>
    <mergeCell ref="A8:E9"/>
    <mergeCell ref="C3:E3"/>
  </mergeCells>
  <printOptions/>
  <pageMargins left="0.16" right="0.1" top="0.24" bottom="0.21" header="0.16" footer="0.18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workbookViewId="0" topLeftCell="A1">
      <selection activeCell="A1" sqref="A1:IV16384"/>
    </sheetView>
  </sheetViews>
  <sheetFormatPr defaultColWidth="27.375" defaultRowHeight="12.75"/>
  <cols>
    <col min="1" max="1" width="6.50390625" style="123" customWidth="1"/>
    <col min="2" max="2" width="23.875" style="123" customWidth="1"/>
    <col min="3" max="3" width="61.375" style="123" customWidth="1"/>
    <col min="4" max="4" width="10.875" style="123" customWidth="1"/>
    <col min="5" max="5" width="9.00390625" style="123" customWidth="1"/>
    <col min="6" max="8" width="12.625" style="123" customWidth="1"/>
    <col min="9" max="16384" width="27.375" style="123" customWidth="1"/>
  </cols>
  <sheetData>
    <row r="1" spans="3:4" ht="12.75" customHeight="1">
      <c r="C1" s="138"/>
      <c r="D1" s="229" t="s">
        <v>583</v>
      </c>
    </row>
    <row r="2" spans="3:4" ht="13.5">
      <c r="C2" s="138"/>
      <c r="D2" s="229" t="s">
        <v>566</v>
      </c>
    </row>
    <row r="3" spans="3:4" ht="13.5">
      <c r="C3" s="261" t="s">
        <v>648</v>
      </c>
      <c r="D3" s="261"/>
    </row>
    <row r="4" spans="3:4" ht="12.75" customHeight="1">
      <c r="C4" s="261" t="s">
        <v>567</v>
      </c>
      <c r="D4" s="261"/>
    </row>
    <row r="5" spans="2:4" ht="13.5">
      <c r="B5" s="130"/>
      <c r="C5" s="261" t="s">
        <v>597</v>
      </c>
      <c r="D5" s="261"/>
    </row>
    <row r="6" spans="2:4" ht="12.75" customHeight="1">
      <c r="B6" s="140"/>
      <c r="C6" s="261" t="s">
        <v>653</v>
      </c>
      <c r="D6" s="261"/>
    </row>
    <row r="7" spans="2:7" ht="3" customHeight="1">
      <c r="B7" s="131"/>
      <c r="C7" s="136"/>
      <c r="G7" s="130"/>
    </row>
    <row r="8" spans="1:7" ht="12.75" customHeight="1">
      <c r="A8" s="269" t="s">
        <v>598</v>
      </c>
      <c r="B8" s="269"/>
      <c r="C8" s="269"/>
      <c r="D8" s="269"/>
      <c r="G8" s="130"/>
    </row>
    <row r="9" spans="1:4" ht="27.75" customHeight="1">
      <c r="A9" s="269"/>
      <c r="B9" s="269"/>
      <c r="C9" s="269"/>
      <c r="D9" s="269"/>
    </row>
    <row r="10" spans="2:4" ht="12.75" customHeight="1">
      <c r="B10" s="168"/>
      <c r="C10" s="169"/>
      <c r="D10" s="136" t="s">
        <v>43</v>
      </c>
    </row>
    <row r="11" spans="1:4" ht="21" customHeight="1">
      <c r="A11" s="170" t="s">
        <v>97</v>
      </c>
      <c r="B11" s="170" t="s">
        <v>57</v>
      </c>
      <c r="C11" s="170" t="s">
        <v>1</v>
      </c>
      <c r="D11" s="170" t="s">
        <v>42</v>
      </c>
    </row>
    <row r="12" spans="1:4" ht="19.5" customHeight="1">
      <c r="A12" s="171">
        <v>940</v>
      </c>
      <c r="B12" s="172" t="s">
        <v>353</v>
      </c>
      <c r="C12" s="173" t="s">
        <v>52</v>
      </c>
      <c r="D12" s="174">
        <f>D13</f>
        <v>27968.42659</v>
      </c>
    </row>
    <row r="13" spans="1:4" ht="32.25" customHeight="1">
      <c r="A13" s="175" t="s">
        <v>576</v>
      </c>
      <c r="B13" s="176" t="s">
        <v>354</v>
      </c>
      <c r="C13" s="177" t="s">
        <v>53</v>
      </c>
      <c r="D13" s="178">
        <f>D14+D16+D18+D31</f>
        <v>27968.42659</v>
      </c>
    </row>
    <row r="14" spans="1:4" ht="30" customHeight="1">
      <c r="A14" s="171">
        <v>940</v>
      </c>
      <c r="B14" s="173" t="s">
        <v>631</v>
      </c>
      <c r="C14" s="173" t="s">
        <v>359</v>
      </c>
      <c r="D14" s="174">
        <f>D15</f>
        <v>835.81</v>
      </c>
    </row>
    <row r="15" spans="1:4" ht="30.75" customHeight="1">
      <c r="A15" s="175" t="s">
        <v>576</v>
      </c>
      <c r="B15" s="177" t="s">
        <v>632</v>
      </c>
      <c r="C15" s="177" t="s">
        <v>585</v>
      </c>
      <c r="D15" s="178">
        <v>835.81</v>
      </c>
    </row>
    <row r="16" spans="1:4" ht="36.75" customHeight="1">
      <c r="A16" s="171">
        <v>940</v>
      </c>
      <c r="B16" s="173" t="s">
        <v>633</v>
      </c>
      <c r="C16" s="173" t="s">
        <v>54</v>
      </c>
      <c r="D16" s="174">
        <f>D17</f>
        <v>346.2</v>
      </c>
    </row>
    <row r="17" spans="1:4" ht="42.75" customHeight="1">
      <c r="A17" s="175" t="s">
        <v>576</v>
      </c>
      <c r="B17" s="177" t="s">
        <v>634</v>
      </c>
      <c r="C17" s="177" t="s">
        <v>492</v>
      </c>
      <c r="D17" s="178">
        <v>346.2</v>
      </c>
    </row>
    <row r="18" spans="1:4" ht="21" customHeight="1">
      <c r="A18" s="171">
        <v>940</v>
      </c>
      <c r="B18" s="173" t="s">
        <v>635</v>
      </c>
      <c r="C18" s="173" t="s">
        <v>361</v>
      </c>
      <c r="D18" s="174">
        <f>D19+D20+D21+D22+D24+D27+D23+D28+D26+D25+D29</f>
        <v>26887.05459</v>
      </c>
    </row>
    <row r="19" spans="1:4" ht="25.5" customHeight="1">
      <c r="A19" s="179">
        <v>940</v>
      </c>
      <c r="B19" s="180" t="s">
        <v>636</v>
      </c>
      <c r="C19" s="180" t="s">
        <v>607</v>
      </c>
      <c r="D19" s="217">
        <v>15287.301</v>
      </c>
    </row>
    <row r="20" spans="1:4" ht="34.5" customHeight="1">
      <c r="A20" s="175" t="s">
        <v>576</v>
      </c>
      <c r="B20" s="180" t="s">
        <v>637</v>
      </c>
      <c r="C20" s="181" t="s">
        <v>460</v>
      </c>
      <c r="D20" s="182">
        <v>3660.1</v>
      </c>
    </row>
    <row r="21" spans="1:5" ht="57" customHeight="1">
      <c r="A21" s="175" t="s">
        <v>576</v>
      </c>
      <c r="B21" s="183" t="s">
        <v>637</v>
      </c>
      <c r="C21" s="184" t="s">
        <v>610</v>
      </c>
      <c r="D21" s="297">
        <v>1351.099</v>
      </c>
      <c r="E21" s="163"/>
    </row>
    <row r="22" spans="1:5" ht="48" customHeight="1">
      <c r="A22" s="175" t="s">
        <v>576</v>
      </c>
      <c r="B22" s="183" t="s">
        <v>637</v>
      </c>
      <c r="C22" s="184" t="s">
        <v>507</v>
      </c>
      <c r="D22" s="185">
        <v>1496.913</v>
      </c>
      <c r="E22" s="163"/>
    </row>
    <row r="23" spans="1:5" ht="53.25" customHeight="1">
      <c r="A23" s="175" t="s">
        <v>576</v>
      </c>
      <c r="B23" s="183" t="s">
        <v>637</v>
      </c>
      <c r="C23" s="184" t="s">
        <v>645</v>
      </c>
      <c r="D23" s="185">
        <v>233</v>
      </c>
      <c r="E23" s="163"/>
    </row>
    <row r="24" spans="1:5" ht="69" customHeight="1">
      <c r="A24" s="175" t="s">
        <v>576</v>
      </c>
      <c r="B24" s="183" t="s">
        <v>637</v>
      </c>
      <c r="C24" s="184" t="s">
        <v>611</v>
      </c>
      <c r="D24" s="185">
        <v>26.13</v>
      </c>
      <c r="E24" s="163"/>
    </row>
    <row r="25" spans="1:5" ht="33" customHeight="1">
      <c r="A25" s="175" t="s">
        <v>640</v>
      </c>
      <c r="B25" s="183" t="s">
        <v>637</v>
      </c>
      <c r="C25" s="184" t="s">
        <v>641</v>
      </c>
      <c r="D25" s="185">
        <v>60</v>
      </c>
      <c r="E25" s="163"/>
    </row>
    <row r="26" spans="1:5" ht="29.25" customHeight="1">
      <c r="A26" s="175" t="s">
        <v>576</v>
      </c>
      <c r="B26" s="183" t="s">
        <v>637</v>
      </c>
      <c r="C26" s="184" t="s">
        <v>639</v>
      </c>
      <c r="D26" s="185">
        <v>0.31159</v>
      </c>
      <c r="E26" s="163"/>
    </row>
    <row r="27" spans="1:4" ht="43.5" customHeight="1">
      <c r="A27" s="175" t="s">
        <v>576</v>
      </c>
      <c r="B27" s="183" t="s">
        <v>637</v>
      </c>
      <c r="C27" s="184" t="s">
        <v>590</v>
      </c>
      <c r="D27" s="185">
        <v>0.9</v>
      </c>
    </row>
    <row r="28" spans="1:4" ht="54.75" customHeight="1">
      <c r="A28" s="175" t="s">
        <v>576</v>
      </c>
      <c r="B28" s="183" t="s">
        <v>637</v>
      </c>
      <c r="C28" s="184" t="s">
        <v>609</v>
      </c>
      <c r="D28" s="185">
        <v>4624.8</v>
      </c>
    </row>
    <row r="29" spans="1:4" ht="34.5" customHeight="1">
      <c r="A29" s="227" t="s">
        <v>576</v>
      </c>
      <c r="B29" s="225" t="s">
        <v>644</v>
      </c>
      <c r="C29" s="223" t="s">
        <v>643</v>
      </c>
      <c r="D29" s="298">
        <f>D30</f>
        <v>146.5</v>
      </c>
    </row>
    <row r="30" spans="1:4" ht="34.5" customHeight="1">
      <c r="A30" s="175" t="s">
        <v>576</v>
      </c>
      <c r="B30" s="226" t="s">
        <v>622</v>
      </c>
      <c r="C30" s="224" t="s">
        <v>643</v>
      </c>
      <c r="D30" s="185">
        <v>146.5</v>
      </c>
    </row>
    <row r="31" spans="1:4" ht="45" customHeight="1">
      <c r="A31" s="171">
        <v>940</v>
      </c>
      <c r="B31" s="173" t="s">
        <v>638</v>
      </c>
      <c r="C31" s="173" t="s">
        <v>494</v>
      </c>
      <c r="D31" s="220">
        <f>D32+D33</f>
        <v>-100.638</v>
      </c>
    </row>
    <row r="32" spans="1:4" ht="33.75" customHeight="1">
      <c r="A32" s="175" t="s">
        <v>576</v>
      </c>
      <c r="B32" s="177" t="s">
        <v>630</v>
      </c>
      <c r="C32" s="177" t="s">
        <v>495</v>
      </c>
      <c r="D32" s="297">
        <v>-100.638</v>
      </c>
    </row>
  </sheetData>
  <sheetProtection/>
  <mergeCells count="5">
    <mergeCell ref="C4:D4"/>
    <mergeCell ref="C5:D5"/>
    <mergeCell ref="A8:D9"/>
    <mergeCell ref="C6:D6"/>
    <mergeCell ref="C3:D3"/>
  </mergeCells>
  <printOptions/>
  <pageMargins left="0.2755905511811024" right="0.11811023622047245" top="0.2362204724409449" bottom="0.31496062992125984" header="0.15748031496062992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2019-02-11T06:41:54Z</cp:lastPrinted>
  <dcterms:created xsi:type="dcterms:W3CDTF">2009-12-08T03:06:20Z</dcterms:created>
  <dcterms:modified xsi:type="dcterms:W3CDTF">2019-10-21T04:07:47Z</dcterms:modified>
  <cp:category/>
  <cp:version/>
  <cp:contentType/>
  <cp:contentStatus/>
</cp:coreProperties>
</file>