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44" yWindow="432" windowWidth="11916" windowHeight="9696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<sst xmlns="http://schemas.openxmlformats.org/spreadsheetml/2006/main" count="614" uniqueCount="175">
  <si>
    <t>Другие общегосударственные вопросы</t>
  </si>
  <si>
    <t>Мобилизационная и вневойсковая подготовка</t>
  </si>
  <si>
    <t xml:space="preserve">Наименование </t>
  </si>
  <si>
    <t>03</t>
  </si>
  <si>
    <t>04</t>
  </si>
  <si>
    <t>01</t>
  </si>
  <si>
    <t>Уплата прочих налогов, сборов и иных платежей</t>
  </si>
  <si>
    <t>540</t>
  </si>
  <si>
    <t>244</t>
  </si>
  <si>
    <t>111</t>
  </si>
  <si>
    <t>851</t>
  </si>
  <si>
    <t>ОБЩЕГОСУДАРСТВЕННЫЕ ВОПРОСЫ</t>
  </si>
  <si>
    <t>121</t>
  </si>
  <si>
    <t>122</t>
  </si>
  <si>
    <t>112</t>
  </si>
  <si>
    <t>242</t>
  </si>
  <si>
    <t>852</t>
  </si>
  <si>
    <t>Исполнение судебных актов</t>
  </si>
  <si>
    <t>Проведение выборов и референдумов</t>
  </si>
  <si>
    <t>№ п/п</t>
  </si>
  <si>
    <t>Ведомство</t>
  </si>
  <si>
    <t>Раздел</t>
  </si>
  <si>
    <t>Подраздел</t>
  </si>
  <si>
    <t>Целевая статья</t>
  </si>
  <si>
    <t>Вид расхода</t>
  </si>
  <si>
    <t>Администрация городского поселения "Северомуйское"</t>
  </si>
  <si>
    <t>940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</si>
  <si>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</si>
  <si>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</si>
  <si>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Непрограммные расходы на обеспечение функционирования высшего должностного лица муниципального образования</t>
  </si>
  <si>
    <t>Расходы на обеспечение функционирования высшего должностного лица муниципального образования</t>
  </si>
  <si>
    <t>999 81 01</t>
  </si>
  <si>
    <t xml:space="preserve">Фонд оплаты труда государственных (муниципальных) органов и взносы по обязательному социальному страхованию
</t>
  </si>
  <si>
    <t>9998101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</si>
  <si>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</si>
  <si>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9998103</t>
  </si>
  <si>
    <t>Непрограммные расходы на обеспечение функционирования председателя представительного органа 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</si>
  <si>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</si>
  <si>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 на обеспечение функций органов местного самоуправления</t>
  </si>
  <si>
    <t xml:space="preserve">Расходы на обеспечение функций  органов местного самоуправления </t>
  </si>
  <si>
    <t>999 81 02</t>
  </si>
  <si>
    <t>9998102</t>
  </si>
  <si>
    <t xml:space="preserve">Иные выплаты персоналу государственных (муниципальных) органов, за исключением фонда оплаты труда
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</si>
  <si>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</si>
  <si>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
государственных (муниципальных) нужд</t>
  </si>
  <si>
    <t>Уплата налога на имущество организаций и земельного налога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</si>
  <si>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</si>
  <si>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999 40 00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</si>
  <si>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</si>
  <si>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</si>
  <si>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999 41 00</t>
  </si>
  <si>
    <t>000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</si>
  <si>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</si>
  <si>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</si>
  <si>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06</t>
  </si>
  <si>
    <t>Руководство и управление в сфере установленных функций  органов местного самоуправления</t>
  </si>
  <si>
    <t>999 81 00</t>
  </si>
  <si>
    <t>999 8102</t>
  </si>
  <si>
    <t>Обеспечение проведения выборов и референдумов</t>
  </si>
  <si>
    <t>07</t>
  </si>
  <si>
    <t>999 8800</t>
  </si>
  <si>
    <t>Проведение выборов в представительные органы муниципального образования</t>
  </si>
  <si>
    <t>999 8801</t>
  </si>
  <si>
    <t>Проведение выборов главы муниципального образования</t>
  </si>
  <si>
    <t>999 8802</t>
  </si>
  <si>
    <t>Резервные фонды</t>
  </si>
  <si>
    <t>11</t>
  </si>
  <si>
    <t>Резервные фонды местной администраций</t>
  </si>
  <si>
    <t>999 8600</t>
  </si>
  <si>
    <t>Резервный фонд финансирования непредвиденных расходов администрации</t>
  </si>
  <si>
    <t>999 8601</t>
  </si>
  <si>
    <t>Резервные средства</t>
  </si>
  <si>
    <t>870</t>
  </si>
  <si>
    <t>Резервный фонд администрации по предупреждению чрезвычайных ситуаций</t>
  </si>
  <si>
    <t>999 8602</t>
  </si>
  <si>
    <t>Резервный фонд администрации по ликвидации чрезвычайных ситуаций и последствий стихийных бедствий</t>
  </si>
  <si>
    <t>999 8603</t>
  </si>
  <si>
    <t xml:space="preserve">  НАЦИОНАЛЬНАЯ ОБОРОНА</t>
  </si>
  <si>
    <t>9995118</t>
  </si>
  <si>
    <t xml:space="preserve">Фонд оплаты труда  и взносы по обязательному социальному страхованию
</t>
  </si>
  <si>
    <t xml:space="preserve">Иные выплаты персоналу  за исключением фонда оплаты труда
</t>
  </si>
  <si>
    <t>Прочая закупка товаров, работ и услуг для 
государственных  нужд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</si>
  <si>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</si>
  <si>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</si>
  <si>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</si>
  <si>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Непрограммные расходы на предупреждение и ликвидацию последствий чрезвычайных ситуаций и стихийных бедствий природного и техногенного характера
</t>
  </si>
  <si>
    <t>9998230</t>
  </si>
  <si>
    <t>05</t>
  </si>
  <si>
    <t>9998242</t>
  </si>
  <si>
    <t>СОЦИАЛЬНАЯ ПОЛИТИКА</t>
  </si>
  <si>
    <t>10</t>
  </si>
  <si>
    <t>ФИЗИЧЕСКАЯ КУЛЬТУРА И СПОРТ</t>
  </si>
  <si>
    <t>Физическая культура</t>
  </si>
  <si>
    <t>9998260</t>
  </si>
  <si>
    <t>НЕПРОГРАММНЫЕ РАСХОДЫ И ИНЫЕ МЕЖБЮДЖЕТНЫЕ ТРАНСФЕРТЫ БЮДЖЕТУ МУНИЦИПАЛЬНОГО ОБРАЗОВАНИЯ РАЙОНА</t>
  </si>
  <si>
    <t>14</t>
  </si>
  <si>
    <t>9996300</t>
  </si>
  <si>
    <t>Иные межбюджетные трансферты (бюджету муниципального образования "Муйский район" субсидии из бюджетов  поселений, входящих в состав муниципального образования "Муйский район" на решение вопросов межмуниципального характера, согласно нормативу)</t>
  </si>
  <si>
    <t>9996301</t>
  </si>
  <si>
    <t>944</t>
  </si>
  <si>
    <t>13</t>
  </si>
  <si>
    <t>9998300</t>
  </si>
  <si>
    <t>9998290</t>
  </si>
  <si>
    <t>Непрограммные расходы на обеспечение текущей деятельности МКУ "Содружество"</t>
  </si>
  <si>
    <t>9998359</t>
  </si>
  <si>
    <t>КУЛЬТУРА, КИНЕМАТОГРАФИЯ</t>
  </si>
  <si>
    <t>08</t>
  </si>
  <si>
    <t>Культура</t>
  </si>
  <si>
    <t>Программа "Развитие культуры"</t>
  </si>
  <si>
    <t>0118311</t>
  </si>
  <si>
    <t>0117216</t>
  </si>
  <si>
    <t>Прочая закупка товаров, работ и услуг для обеспечения
государственных нужд</t>
  </si>
  <si>
    <t>БИБЛИОТЕКИ</t>
  </si>
  <si>
    <t>0128312</t>
  </si>
  <si>
    <t>ВСЕГО РАСХОДОВ</t>
  </si>
  <si>
    <t>% исполнения</t>
  </si>
  <si>
    <t>К решению  Совета депутатов</t>
  </si>
  <si>
    <t xml:space="preserve">МО ГП "Северомуйское" </t>
  </si>
  <si>
    <t xml:space="preserve">"Об исполнении бюджета МО ГП </t>
  </si>
  <si>
    <t>Приложение № 4</t>
  </si>
  <si>
    <t>Ремонт автомобильных дорог</t>
  </si>
  <si>
    <t>Ведущий специалист по финансово-бюджетным вопросам</t>
  </si>
  <si>
    <t>(тыс. руб.)</t>
  </si>
  <si>
    <t>0127216</t>
  </si>
  <si>
    <t>950</t>
  </si>
  <si>
    <t xml:space="preserve">Фонд оплаты труда представительных и законодательных органов </t>
  </si>
  <si>
    <t>Прочая закупка товаров, работ и услуг для обеспечения государственных (муниципальных) нужд</t>
  </si>
  <si>
    <t xml:space="preserve">Иные выплаты персоналу представительных и законодательных органов, за исключением фонда оплаты труда
</t>
  </si>
  <si>
    <t>Прочая закупка товаров, работ и услуг для обеспечения представительных и законодательных (муниципальных) нужд</t>
  </si>
  <si>
    <t xml:space="preserve">Фонд оплаты труда государственных (муниципальных) органов </t>
  </si>
  <si>
    <t>831</t>
  </si>
  <si>
    <t>9998000</t>
  </si>
  <si>
    <t>9997318</t>
  </si>
  <si>
    <t>9998298</t>
  </si>
  <si>
    <t>9996203</t>
  </si>
  <si>
    <t>0117234</t>
  </si>
  <si>
    <t>0127234</t>
  </si>
  <si>
    <t>Другие вопросы в области национальной экономике</t>
  </si>
  <si>
    <t>Поддержка дорожного хозяйства</t>
  </si>
  <si>
    <t>НАЦИОНАЛЬНАЯ ЭКОНОМИКА</t>
  </si>
  <si>
    <t>12</t>
  </si>
  <si>
    <t>"Северомуйское" за 2018 год"</t>
  </si>
  <si>
    <t>Ведомственная структура расходов  бюджета муниципального образования городского поселения "Северомуйское за 2018 год.</t>
  </si>
  <si>
    <t>Утверждено на 2018 г.</t>
  </si>
  <si>
    <t>Исполнено за 2018 г.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</si>
  <si>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(Начисления на выплаты по оплате труда)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</si>
  <si>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</si>
  <si>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</si>
  <si>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853</t>
  </si>
  <si>
    <t>Уплата иных платежей</t>
  </si>
  <si>
    <t>Профессиональная подготовка, переподготовка и повышение квалификации</t>
  </si>
  <si>
    <t xml:space="preserve">Непрограммные расходы                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</si>
  <si>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</si>
  <si>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9997287</t>
  </si>
  <si>
    <t>Иные выплаты персоналу учреждений, за исключением фонда оплаты труда (Пособия по социальной помощи населению)</t>
  </si>
  <si>
    <t>Социальное обеспечение населения</t>
  </si>
  <si>
    <t>Массовый спорт</t>
  </si>
  <si>
    <t>9997415</t>
  </si>
  <si>
    <t>Функционирование высших исполнительных органов государственной власти субъектов РФ, местных администраций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</si>
  <si>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</si>
  <si>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119</t>
  </si>
  <si>
    <t>9998311</t>
  </si>
  <si>
    <t>012L519</t>
  </si>
  <si>
    <t>0127295</t>
  </si>
  <si>
    <t>9997416</t>
  </si>
  <si>
    <t>9998291</t>
  </si>
  <si>
    <t>Л.С.Чащина</t>
  </si>
  <si>
    <t>99972А3</t>
  </si>
  <si>
    <t>Фонд оплаты труда  и взносы по обязательному социальному страхованию</t>
  </si>
  <si>
    <t>9997422</t>
  </si>
  <si>
    <t>Взносы по обязательному социальному страхованию на выплаты по оплате труда работников</t>
  </si>
  <si>
    <t>9997216</t>
  </si>
  <si>
    <t>Уплата прочих налогов, сборов (Прочие расходы)</t>
  </si>
  <si>
    <t>9998370</t>
  </si>
  <si>
    <t xml:space="preserve">от 27.03.2020 г.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</si>
</sst>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[$-F400]h:mm:ss\ AM/PM"/>
    <numFmt numFmtId="167" formatCode="[$-FC19]d\ mmmm\ yyyy\ &quot;г.&quot;"/>
    <numFmt numFmtId="168" formatCode="0.000"/>
    <numFmt numFmtId="169" formatCode="0.0"/>
    <numFmt numFmtId="170" formatCode="0.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33" borderId="10" xfId="52" applyFont="1" applyFill="1" applyBorder="1" applyAlignment="1">
      <alignment horizontal="left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left" vertical="center" wrapText="1"/>
      <protection/>
    </xf>
    <xf numFmtId="49" fontId="1" fillId="33" borderId="10" xfId="52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4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169" fontId="4" fillId="33" borderId="10" xfId="0" applyNumberFormat="1" applyFont="1" applyFill="1" applyBorder="1" applyAlignment="1">
      <alignment horizontal="center" vertical="center"/>
    </xf>
    <xf numFmtId="16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169" fontId="4" fillId="33" borderId="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ункциональ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="90" zoomScaleNormal="90" zoomScalePageLayoutView="0" workbookViewId="0" topLeftCell="A1">
      <selection activeCell="L15" sqref="L15"/>
    </sheetView>
  </sheetViews>
  <sheetFormatPr defaultColWidth="9.125" defaultRowHeight="12.75"/>
  <cols>
    <col min="1" max="1" width="4.125" style="13" customWidth="1"/>
    <col min="2" max="2" width="44.375" style="13" customWidth="1"/>
    <col min="3" max="3" width="5.625" style="13" customWidth="1"/>
    <col min="4" max="4" width="3.625" style="13" customWidth="1"/>
    <col min="5" max="5" width="5.50390625" style="13" customWidth="1"/>
    <col min="6" max="6" width="7.875" style="13" customWidth="1"/>
    <col min="7" max="7" width="7.50390625" style="13" customWidth="1"/>
    <col min="8" max="8" width="12.00390625" style="13" customWidth="1"/>
    <col min="9" max="9" width="9.875" style="14" customWidth="1"/>
    <col min="10" max="10" width="6.50390625" style="13" customWidth="1"/>
    <col min="11" max="16384" width="9.125" style="13" customWidth="1"/>
  </cols>
  <sheetData>
    <row r="1" spans="7:9" ht="12.75">
      <c r="G1" s="44" t="s">
        <v>119</v>
      </c>
      <c r="H1" s="44"/>
      <c r="I1" s="44"/>
    </row>
    <row r="2" spans="7:10" ht="12.75">
      <c r="G2" s="37" t="s">
        <v>116</v>
      </c>
      <c r="H2" s="37"/>
      <c r="I2" s="37"/>
      <c r="J2" s="37"/>
    </row>
    <row r="3" spans="7:10" ht="12.75">
      <c r="G3" s="45" t="s">
        <v>117</v>
      </c>
      <c r="H3" s="45"/>
      <c r="I3" s="45"/>
      <c r="J3" s="45"/>
    </row>
    <row r="4" spans="7:10" ht="12.75">
      <c r="G4" s="37" t="s">
        <v>118</v>
      </c>
      <c r="H4" s="37"/>
      <c r="I4" s="37"/>
      <c r="J4" s="37"/>
    </row>
    <row r="5" spans="7:10" ht="12.75">
      <c r="G5" s="37" t="s">
        <v>141</v>
      </c>
      <c r="H5" s="37"/>
      <c r="I5" s="37"/>
      <c r="J5" s="37"/>
    </row>
    <row r="6" spans="7:10" ht="14.25" customHeight="1">
      <c r="G6" s="47" t="s">
        <v>174</v>
      </c>
      <c r="H6" s="47"/>
      <c r="I6" s="47"/>
      <c r="J6" s="47"/>
    </row>
    <row r="7" spans="2:7" ht="10.5" customHeight="1">
      <c r="B7" s="20"/>
      <c r="C7" s="21"/>
      <c r="G7" s="22"/>
    </row>
    <row r="8" spans="1:8" ht="12.75" customHeight="1">
      <c r="A8" s="46" t="s">
        <v>142</v>
      </c>
      <c r="B8" s="46"/>
      <c r="C8" s="46"/>
      <c r="D8" s="46"/>
      <c r="E8" s="46"/>
      <c r="F8" s="46"/>
      <c r="G8" s="46"/>
      <c r="H8" s="46"/>
    </row>
    <row r="9" spans="1:8" ht="21.75" customHeight="1">
      <c r="A9" s="46"/>
      <c r="B9" s="46"/>
      <c r="C9" s="46"/>
      <c r="D9" s="46"/>
      <c r="E9" s="46"/>
      <c r="F9" s="46"/>
      <c r="G9" s="46"/>
      <c r="H9" s="46"/>
    </row>
    <row r="10" spans="2:10" ht="14.25" customHeight="1">
      <c r="B10" s="23"/>
      <c r="C10" s="24"/>
      <c r="H10" s="36" t="s">
        <v>122</v>
      </c>
      <c r="I10" s="36"/>
      <c r="J10" s="36"/>
    </row>
    <row r="11" spans="1:10" ht="12.75">
      <c r="A11" s="38" t="s">
        <v>19</v>
      </c>
      <c r="B11" s="38" t="s">
        <v>2</v>
      </c>
      <c r="C11" s="49" t="s">
        <v>20</v>
      </c>
      <c r="D11" s="51" t="s">
        <v>21</v>
      </c>
      <c r="E11" s="43" t="s">
        <v>22</v>
      </c>
      <c r="F11" s="43" t="s">
        <v>23</v>
      </c>
      <c r="G11" s="43" t="s">
        <v>24</v>
      </c>
      <c r="H11" s="38" t="s">
        <v>143</v>
      </c>
      <c r="I11" s="38" t="s">
        <v>144</v>
      </c>
      <c r="J11" s="38" t="s">
        <v>115</v>
      </c>
    </row>
    <row r="12" spans="1:10" ht="27" customHeight="1">
      <c r="A12" s="38"/>
      <c r="B12" s="38"/>
      <c r="C12" s="50"/>
      <c r="D12" s="51"/>
      <c r="E12" s="43"/>
      <c r="F12" s="43"/>
      <c r="G12" s="43"/>
      <c r="H12" s="38"/>
      <c r="I12" s="38"/>
      <c r="J12" s="38"/>
    </row>
    <row r="13" spans="1:10" ht="26.25">
      <c r="A13" s="41">
        <v>1</v>
      </c>
      <c r="B13" s="25" t="s">
        <v>25</v>
      </c>
      <c r="C13" s="26" t="s">
        <v>26</v>
      </c>
      <c r="D13" s="3"/>
      <c r="E13" s="34"/>
      <c r="F13" s="34"/>
      <c r="G13" s="3"/>
      <c r="H13" s="9">
        <f>H14</f>
        <v>2269.289</v>
      </c>
      <c r="I13" s="9">
        <f>I14</f>
        <v>2020.871</v>
      </c>
      <c r="J13" s="15">
        <f>I13/H13*100</f>
        <v>89.05304701164108</v>
      </c>
    </row>
    <row r="14" spans="1:10" ht="15.75" customHeight="1">
      <c r="A14" s="42"/>
      <c r="B14" s="1" t="s">
        <v>11</v>
      </c>
      <c r="C14" s="2">
        <v>940</v>
      </c>
      <c r="D14" s="3" t="s">
        <v>5</v>
      </c>
      <c r="E14" s="3"/>
      <c r="F14" s="3"/>
      <c r="G14" s="3"/>
      <c r="H14" s="9">
        <f>H15+H19+H27</f>
        <v>2269.289</v>
      </c>
      <c r="I14" s="9">
        <f>I15+I19+I27</f>
        <v>2020.871</v>
      </c>
      <c r="J14" s="15">
        <f aca="true" t="shared" si="0" ref="J14:J75">I14/H14*100</f>
        <v>89.05304701164108</v>
      </c>
    </row>
    <row r="15" spans="1:10" ht="39.75" customHeight="1">
      <c r="A15" s="42"/>
      <c r="B15" s="1" t="s">
        <v>27</v>
      </c>
      <c r="C15" s="3" t="s">
        <v>26</v>
      </c>
      <c r="D15" s="3" t="s">
        <v>5</v>
      </c>
      <c r="E15" s="3" t="s">
        <v>28</v>
      </c>
      <c r="F15" s="3"/>
      <c r="G15" s="3"/>
      <c r="H15" s="9">
        <f>H16+H18</f>
        <v>956.82</v>
      </c>
      <c r="I15" s="9">
        <f>I16+I18</f>
        <v>776.5799999999999</v>
      </c>
      <c r="J15" s="15">
        <f t="shared" si="0"/>
        <v>81.1626011161974</v>
      </c>
    </row>
    <row r="16" spans="1:10" ht="40.5" customHeight="1">
      <c r="A16" s="42"/>
      <c r="B16" s="6" t="s">
        <v>29</v>
      </c>
      <c r="C16" s="3" t="s">
        <v>26</v>
      </c>
      <c r="D16" s="3" t="s">
        <v>5</v>
      </c>
      <c r="E16" s="3" t="s">
        <v>28</v>
      </c>
      <c r="F16" s="3" t="s">
        <v>33</v>
      </c>
      <c r="G16" s="3" t="s">
        <v>12</v>
      </c>
      <c r="H16" s="11">
        <v>894</v>
      </c>
      <c r="I16" s="12">
        <v>774.65</v>
      </c>
      <c r="J16" s="16">
        <f t="shared" si="0"/>
        <v>86.64988814317674</v>
      </c>
    </row>
    <row r="17" spans="1:10" ht="38.25" customHeight="1" hidden="1">
      <c r="A17" s="42"/>
      <c r="B17" s="6" t="s">
        <v>30</v>
      </c>
      <c r="C17" s="3" t="s">
        <v>26</v>
      </c>
      <c r="D17" s="3" t="s">
        <v>5</v>
      </c>
      <c r="E17" s="3" t="s">
        <v>28</v>
      </c>
      <c r="F17" s="3" t="s">
        <v>31</v>
      </c>
      <c r="G17" s="3"/>
      <c r="H17" s="11">
        <v>1178.3</v>
      </c>
      <c r="I17" s="12"/>
      <c r="J17" s="16">
        <f t="shared" si="0"/>
        <v>0</v>
      </c>
    </row>
    <row r="18" spans="1:10" ht="52.5" customHeight="1">
      <c r="A18" s="42"/>
      <c r="B18" s="6" t="s">
        <v>145</v>
      </c>
      <c r="C18" s="3" t="s">
        <v>26</v>
      </c>
      <c r="D18" s="3" t="s">
        <v>5</v>
      </c>
      <c r="E18" s="3" t="s">
        <v>28</v>
      </c>
      <c r="F18" s="3" t="s">
        <v>33</v>
      </c>
      <c r="G18" s="3" t="s">
        <v>146</v>
      </c>
      <c r="H18" s="11">
        <v>62.82</v>
      </c>
      <c r="I18" s="12">
        <v>1.93</v>
      </c>
      <c r="J18" s="16">
        <f t="shared" si="0"/>
        <v>3.072269977714104</v>
      </c>
    </row>
    <row r="19" spans="1:10" ht="52.5" customHeight="1">
      <c r="A19" s="42"/>
      <c r="B19" s="1" t="s">
        <v>34</v>
      </c>
      <c r="C19" s="3" t="s">
        <v>124</v>
      </c>
      <c r="D19" s="3" t="s">
        <v>5</v>
      </c>
      <c r="E19" s="3" t="s">
        <v>3</v>
      </c>
      <c r="F19" s="3"/>
      <c r="G19" s="3"/>
      <c r="H19" s="9">
        <f>H20</f>
        <v>927.779</v>
      </c>
      <c r="I19" s="9">
        <f>I20</f>
        <v>902.17</v>
      </c>
      <c r="J19" s="15">
        <f t="shared" si="0"/>
        <v>97.23975213924867</v>
      </c>
    </row>
    <row r="20" spans="1:10" ht="41.25" customHeight="1">
      <c r="A20" s="42"/>
      <c r="B20" s="6" t="s">
        <v>36</v>
      </c>
      <c r="C20" s="3" t="s">
        <v>124</v>
      </c>
      <c r="D20" s="3" t="s">
        <v>5</v>
      </c>
      <c r="E20" s="3" t="s">
        <v>3</v>
      </c>
      <c r="F20" s="3" t="s">
        <v>35</v>
      </c>
      <c r="G20" s="3"/>
      <c r="H20" s="11">
        <f>H21+H22+H24+H25+H23+H26</f>
        <v>927.779</v>
      </c>
      <c r="I20" s="11">
        <f>I21+I22+I24+I25+I23+I26</f>
        <v>902.17</v>
      </c>
      <c r="J20" s="16">
        <f t="shared" si="0"/>
        <v>97.23975213924867</v>
      </c>
    </row>
    <row r="21" spans="1:10" ht="27.75" customHeight="1">
      <c r="A21" s="42"/>
      <c r="B21" s="6" t="s">
        <v>125</v>
      </c>
      <c r="C21" s="3" t="s">
        <v>124</v>
      </c>
      <c r="D21" s="3" t="s">
        <v>5</v>
      </c>
      <c r="E21" s="3" t="s">
        <v>3</v>
      </c>
      <c r="F21" s="3" t="s">
        <v>35</v>
      </c>
      <c r="G21" s="3" t="s">
        <v>12</v>
      </c>
      <c r="H21" s="11">
        <v>668.055</v>
      </c>
      <c r="I21" s="12">
        <v>658.63</v>
      </c>
      <c r="J21" s="16">
        <f aca="true" t="shared" si="1" ref="J21:J26">I21/H21*100</f>
        <v>98.58918801595678</v>
      </c>
    </row>
    <row r="22" spans="1:10" ht="40.5" customHeight="1">
      <c r="A22" s="42"/>
      <c r="B22" s="6" t="s">
        <v>127</v>
      </c>
      <c r="C22" s="3" t="s">
        <v>124</v>
      </c>
      <c r="D22" s="3" t="s">
        <v>5</v>
      </c>
      <c r="E22" s="3" t="s">
        <v>3</v>
      </c>
      <c r="F22" s="3" t="s">
        <v>35</v>
      </c>
      <c r="G22" s="3" t="s">
        <v>13</v>
      </c>
      <c r="H22" s="11">
        <v>22.5</v>
      </c>
      <c r="I22" s="12">
        <v>21.03</v>
      </c>
      <c r="J22" s="16">
        <f t="shared" si="1"/>
        <v>93.46666666666667</v>
      </c>
    </row>
    <row r="23" spans="1:10" ht="40.5" customHeight="1">
      <c r="A23" s="42"/>
      <c r="B23" s="6" t="s">
        <v>147</v>
      </c>
      <c r="C23" s="3" t="s">
        <v>124</v>
      </c>
      <c r="D23" s="3" t="s">
        <v>5</v>
      </c>
      <c r="E23" s="3" t="s">
        <v>3</v>
      </c>
      <c r="F23" s="3" t="s">
        <v>35</v>
      </c>
      <c r="G23" s="3" t="s">
        <v>146</v>
      </c>
      <c r="H23" s="11">
        <v>211.724</v>
      </c>
      <c r="I23" s="12">
        <v>197.01</v>
      </c>
      <c r="J23" s="16">
        <f t="shared" si="1"/>
        <v>93.05038635204322</v>
      </c>
    </row>
    <row r="24" spans="1:10" ht="40.5" customHeight="1">
      <c r="A24" s="42"/>
      <c r="B24" s="6" t="s">
        <v>128</v>
      </c>
      <c r="C24" s="3" t="s">
        <v>124</v>
      </c>
      <c r="D24" s="3" t="s">
        <v>5</v>
      </c>
      <c r="E24" s="3" t="s">
        <v>3</v>
      </c>
      <c r="F24" s="3" t="s">
        <v>35</v>
      </c>
      <c r="G24" s="3" t="s">
        <v>15</v>
      </c>
      <c r="H24" s="11">
        <v>8.5</v>
      </c>
      <c r="I24" s="12">
        <v>8.5</v>
      </c>
      <c r="J24" s="16">
        <f t="shared" si="1"/>
        <v>100</v>
      </c>
    </row>
    <row r="25" spans="1:10" ht="39.75" customHeight="1">
      <c r="A25" s="42"/>
      <c r="B25" s="6" t="s">
        <v>128</v>
      </c>
      <c r="C25" s="3" t="s">
        <v>124</v>
      </c>
      <c r="D25" s="3" t="s">
        <v>5</v>
      </c>
      <c r="E25" s="3" t="s">
        <v>3</v>
      </c>
      <c r="F25" s="3" t="s">
        <v>35</v>
      </c>
      <c r="G25" s="3" t="s">
        <v>8</v>
      </c>
      <c r="H25" s="11">
        <v>16</v>
      </c>
      <c r="I25" s="12">
        <v>16</v>
      </c>
      <c r="J25" s="16">
        <f t="shared" si="1"/>
        <v>100</v>
      </c>
    </row>
    <row r="26" spans="1:10" ht="23.25" customHeight="1">
      <c r="A26" s="42"/>
      <c r="B26" s="6" t="s">
        <v>149</v>
      </c>
      <c r="C26" s="3" t="s">
        <v>124</v>
      </c>
      <c r="D26" s="3" t="s">
        <v>5</v>
      </c>
      <c r="E26" s="3" t="s">
        <v>3</v>
      </c>
      <c r="F26" s="3" t="s">
        <v>35</v>
      </c>
      <c r="G26" s="3" t="s">
        <v>148</v>
      </c>
      <c r="H26" s="11">
        <v>1</v>
      </c>
      <c r="I26" s="12">
        <v>1</v>
      </c>
      <c r="J26" s="16">
        <f t="shared" si="1"/>
        <v>100</v>
      </c>
    </row>
    <row r="27" spans="1:10" ht="52.5">
      <c r="A27" s="42"/>
      <c r="B27" s="1" t="s">
        <v>37</v>
      </c>
      <c r="C27" s="3" t="s">
        <v>26</v>
      </c>
      <c r="D27" s="3" t="s">
        <v>5</v>
      </c>
      <c r="E27" s="3"/>
      <c r="F27" s="3"/>
      <c r="G27" s="3"/>
      <c r="H27" s="9">
        <f>H28</f>
        <v>384.69</v>
      </c>
      <c r="I27" s="9">
        <f>I28</f>
        <v>342.121</v>
      </c>
      <c r="J27" s="15">
        <f t="shared" si="0"/>
        <v>88.9342067638878</v>
      </c>
    </row>
    <row r="28" spans="1:10" ht="26.25">
      <c r="A28" s="42"/>
      <c r="B28" s="1" t="s">
        <v>38</v>
      </c>
      <c r="C28" s="3" t="s">
        <v>26</v>
      </c>
      <c r="D28" s="3" t="s">
        <v>5</v>
      </c>
      <c r="E28" s="3" t="s">
        <v>4</v>
      </c>
      <c r="F28" s="3"/>
      <c r="G28" s="3"/>
      <c r="H28" s="9">
        <f>H30+H31+H32+H33+H34+H35</f>
        <v>384.69</v>
      </c>
      <c r="I28" s="9">
        <f>I30+I31+I32+I33+I34+I35</f>
        <v>342.121</v>
      </c>
      <c r="J28" s="15">
        <f t="shared" si="0"/>
        <v>88.9342067638878</v>
      </c>
    </row>
    <row r="29" spans="1:10" ht="25.5" customHeight="1" hidden="1">
      <c r="A29" s="42"/>
      <c r="B29" s="6" t="s">
        <v>39</v>
      </c>
      <c r="C29" s="3" t="s">
        <v>26</v>
      </c>
      <c r="D29" s="3" t="s">
        <v>5</v>
      </c>
      <c r="E29" s="3" t="s">
        <v>4</v>
      </c>
      <c r="F29" s="3" t="s">
        <v>40</v>
      </c>
      <c r="G29" s="3"/>
      <c r="H29" s="11">
        <v>825.1</v>
      </c>
      <c r="I29" s="17"/>
      <c r="J29" s="16">
        <f t="shared" si="0"/>
        <v>0</v>
      </c>
    </row>
    <row r="30" spans="1:10" ht="28.5" customHeight="1">
      <c r="A30" s="42"/>
      <c r="B30" s="6" t="s">
        <v>129</v>
      </c>
      <c r="C30" s="3" t="s">
        <v>26</v>
      </c>
      <c r="D30" s="3" t="s">
        <v>5</v>
      </c>
      <c r="E30" s="3" t="s">
        <v>4</v>
      </c>
      <c r="F30" s="3" t="s">
        <v>41</v>
      </c>
      <c r="G30" s="3" t="s">
        <v>12</v>
      </c>
      <c r="H30" s="11">
        <v>341.03</v>
      </c>
      <c r="I30" s="12">
        <v>341.032</v>
      </c>
      <c r="J30" s="16">
        <f t="shared" si="0"/>
        <v>100.00058645866933</v>
      </c>
    </row>
    <row r="31" spans="1:10" ht="51.75" customHeight="1">
      <c r="A31" s="42"/>
      <c r="B31" s="6" t="s">
        <v>145</v>
      </c>
      <c r="C31" s="3" t="s">
        <v>26</v>
      </c>
      <c r="D31" s="3" t="s">
        <v>5</v>
      </c>
      <c r="E31" s="3" t="s">
        <v>4</v>
      </c>
      <c r="F31" s="3" t="s">
        <v>41</v>
      </c>
      <c r="G31" s="3" t="s">
        <v>146</v>
      </c>
      <c r="H31" s="11">
        <v>31.62</v>
      </c>
      <c r="I31" s="12">
        <v>0.978</v>
      </c>
      <c r="J31" s="16">
        <f t="shared" si="0"/>
        <v>3.0929791271347247</v>
      </c>
    </row>
    <row r="32" spans="1:10" ht="39" customHeight="1">
      <c r="A32" s="42"/>
      <c r="B32" s="6" t="s">
        <v>42</v>
      </c>
      <c r="C32" s="3" t="s">
        <v>26</v>
      </c>
      <c r="D32" s="3" t="s">
        <v>5</v>
      </c>
      <c r="E32" s="3" t="s">
        <v>4</v>
      </c>
      <c r="F32" s="3" t="s">
        <v>41</v>
      </c>
      <c r="G32" s="3" t="s">
        <v>13</v>
      </c>
      <c r="H32" s="11">
        <v>0</v>
      </c>
      <c r="I32" s="12">
        <v>0</v>
      </c>
      <c r="J32" s="16">
        <v>0</v>
      </c>
    </row>
    <row r="33" spans="1:10" ht="31.5" customHeight="1">
      <c r="A33" s="41"/>
      <c r="B33" s="6" t="s">
        <v>126</v>
      </c>
      <c r="C33" s="3" t="s">
        <v>26</v>
      </c>
      <c r="D33" s="3" t="s">
        <v>5</v>
      </c>
      <c r="E33" s="3" t="s">
        <v>4</v>
      </c>
      <c r="F33" s="3" t="s">
        <v>41</v>
      </c>
      <c r="G33" s="3" t="s">
        <v>8</v>
      </c>
      <c r="H33" s="11">
        <v>0</v>
      </c>
      <c r="I33" s="12">
        <v>0</v>
      </c>
      <c r="J33" s="16">
        <v>0</v>
      </c>
    </row>
    <row r="34" spans="1:10" ht="26.25">
      <c r="A34" s="42"/>
      <c r="B34" s="6" t="s">
        <v>45</v>
      </c>
      <c r="C34" s="3" t="s">
        <v>26</v>
      </c>
      <c r="D34" s="3" t="s">
        <v>5</v>
      </c>
      <c r="E34" s="3" t="s">
        <v>4</v>
      </c>
      <c r="F34" s="3" t="s">
        <v>41</v>
      </c>
      <c r="G34" s="3" t="s">
        <v>16</v>
      </c>
      <c r="H34" s="11">
        <v>10.54</v>
      </c>
      <c r="I34" s="12">
        <v>0</v>
      </c>
      <c r="J34" s="16">
        <v>0</v>
      </c>
    </row>
    <row r="35" spans="1:10" ht="18" customHeight="1">
      <c r="A35" s="42"/>
      <c r="B35" s="6" t="s">
        <v>6</v>
      </c>
      <c r="C35" s="3" t="s">
        <v>26</v>
      </c>
      <c r="D35" s="3" t="s">
        <v>5</v>
      </c>
      <c r="E35" s="3" t="s">
        <v>4</v>
      </c>
      <c r="F35" s="3" t="s">
        <v>41</v>
      </c>
      <c r="G35" s="3" t="s">
        <v>148</v>
      </c>
      <c r="H35" s="11">
        <v>1.5</v>
      </c>
      <c r="I35" s="12">
        <v>0.111</v>
      </c>
      <c r="J35" s="16">
        <f t="shared" si="0"/>
        <v>7.3999999999999995</v>
      </c>
    </row>
    <row r="36" spans="1:10" ht="63.75" customHeight="1" hidden="1">
      <c r="A36" s="42"/>
      <c r="B36" s="6" t="s">
        <v>46</v>
      </c>
      <c r="C36" s="3"/>
      <c r="D36" s="3" t="s">
        <v>5</v>
      </c>
      <c r="E36" s="3" t="s">
        <v>4</v>
      </c>
      <c r="F36" s="3" t="s">
        <v>47</v>
      </c>
      <c r="G36" s="3" t="s">
        <v>48</v>
      </c>
      <c r="H36" s="9"/>
      <c r="I36" s="17"/>
      <c r="J36" s="16" t="e">
        <f t="shared" si="0"/>
        <v>#DIV/0!</v>
      </c>
    </row>
    <row r="37" spans="1:10" ht="38.25" customHeight="1" hidden="1">
      <c r="A37" s="42"/>
      <c r="B37" s="27" t="s">
        <v>49</v>
      </c>
      <c r="C37" s="3"/>
      <c r="D37" s="3" t="s">
        <v>5</v>
      </c>
      <c r="E37" s="3" t="s">
        <v>4</v>
      </c>
      <c r="F37" s="3" t="s">
        <v>50</v>
      </c>
      <c r="G37" s="3" t="s">
        <v>51</v>
      </c>
      <c r="H37" s="9"/>
      <c r="I37" s="17"/>
      <c r="J37" s="16" t="e">
        <f t="shared" si="0"/>
        <v>#DIV/0!</v>
      </c>
    </row>
    <row r="38" spans="1:10" ht="12.75" customHeight="1" hidden="1">
      <c r="A38" s="42"/>
      <c r="B38" s="6" t="s">
        <v>52</v>
      </c>
      <c r="C38" s="3"/>
      <c r="D38" s="3" t="s">
        <v>5</v>
      </c>
      <c r="E38" s="3" t="s">
        <v>4</v>
      </c>
      <c r="F38" s="3" t="s">
        <v>50</v>
      </c>
      <c r="G38" s="3" t="s">
        <v>7</v>
      </c>
      <c r="H38" s="9"/>
      <c r="I38" s="17"/>
      <c r="J38" s="16" t="e">
        <f t="shared" si="0"/>
        <v>#DIV/0!</v>
      </c>
    </row>
    <row r="39" spans="1:10" ht="0.75" customHeight="1" hidden="1">
      <c r="A39" s="42"/>
      <c r="B39" s="1" t="s">
        <v>53</v>
      </c>
      <c r="C39" s="3"/>
      <c r="D39" s="3" t="s">
        <v>5</v>
      </c>
      <c r="E39" s="3" t="s">
        <v>54</v>
      </c>
      <c r="F39" s="3"/>
      <c r="G39" s="3"/>
      <c r="H39" s="9"/>
      <c r="I39" s="17"/>
      <c r="J39" s="16" t="e">
        <f t="shared" si="0"/>
        <v>#DIV/0!</v>
      </c>
    </row>
    <row r="40" spans="1:10" ht="25.5" customHeight="1" hidden="1">
      <c r="A40" s="42"/>
      <c r="B40" s="6" t="s">
        <v>55</v>
      </c>
      <c r="C40" s="3"/>
      <c r="D40" s="3" t="s">
        <v>5</v>
      </c>
      <c r="E40" s="3" t="s">
        <v>54</v>
      </c>
      <c r="F40" s="3" t="s">
        <v>56</v>
      </c>
      <c r="G40" s="3"/>
      <c r="H40" s="9"/>
      <c r="I40" s="17"/>
      <c r="J40" s="16" t="e">
        <f t="shared" si="0"/>
        <v>#DIV/0!</v>
      </c>
    </row>
    <row r="41" spans="1:10" ht="25.5" customHeight="1" hidden="1">
      <c r="A41" s="42"/>
      <c r="B41" s="6" t="s">
        <v>39</v>
      </c>
      <c r="C41" s="3"/>
      <c r="D41" s="3" t="s">
        <v>5</v>
      </c>
      <c r="E41" s="3" t="s">
        <v>54</v>
      </c>
      <c r="F41" s="3" t="s">
        <v>57</v>
      </c>
      <c r="G41" s="3"/>
      <c r="H41" s="9"/>
      <c r="I41" s="17"/>
      <c r="J41" s="16" t="e">
        <f t="shared" si="0"/>
        <v>#DIV/0!</v>
      </c>
    </row>
    <row r="42" spans="1:10" ht="39.75" customHeight="1" hidden="1">
      <c r="A42" s="42"/>
      <c r="B42" s="6" t="s">
        <v>32</v>
      </c>
      <c r="C42" s="3"/>
      <c r="D42" s="3" t="s">
        <v>5</v>
      </c>
      <c r="E42" s="3" t="s">
        <v>54</v>
      </c>
      <c r="F42" s="3" t="s">
        <v>57</v>
      </c>
      <c r="G42" s="3" t="s">
        <v>12</v>
      </c>
      <c r="H42" s="9"/>
      <c r="I42" s="17"/>
      <c r="J42" s="16" t="e">
        <f t="shared" si="0"/>
        <v>#DIV/0!</v>
      </c>
    </row>
    <row r="43" spans="1:10" ht="51" customHeight="1" hidden="1">
      <c r="A43" s="42"/>
      <c r="B43" s="6" t="s">
        <v>42</v>
      </c>
      <c r="C43" s="3"/>
      <c r="D43" s="3" t="s">
        <v>5</v>
      </c>
      <c r="E43" s="3" t="s">
        <v>54</v>
      </c>
      <c r="F43" s="3" t="s">
        <v>57</v>
      </c>
      <c r="G43" s="3" t="s">
        <v>13</v>
      </c>
      <c r="H43" s="9"/>
      <c r="I43" s="17"/>
      <c r="J43" s="16" t="e">
        <f t="shared" si="0"/>
        <v>#DIV/0!</v>
      </c>
    </row>
    <row r="44" spans="1:10" ht="25.5" customHeight="1" hidden="1">
      <c r="A44" s="42"/>
      <c r="B44" s="6" t="s">
        <v>43</v>
      </c>
      <c r="C44" s="3"/>
      <c r="D44" s="3" t="s">
        <v>5</v>
      </c>
      <c r="E44" s="3" t="s">
        <v>54</v>
      </c>
      <c r="F44" s="3" t="s">
        <v>57</v>
      </c>
      <c r="G44" s="3" t="s">
        <v>15</v>
      </c>
      <c r="H44" s="9"/>
      <c r="I44" s="17"/>
      <c r="J44" s="16" t="e">
        <f t="shared" si="0"/>
        <v>#DIV/0!</v>
      </c>
    </row>
    <row r="45" spans="1:10" ht="38.25" customHeight="1" hidden="1">
      <c r="A45" s="42"/>
      <c r="B45" s="6" t="s">
        <v>44</v>
      </c>
      <c r="C45" s="3"/>
      <c r="D45" s="3" t="s">
        <v>5</v>
      </c>
      <c r="E45" s="3" t="s">
        <v>54</v>
      </c>
      <c r="F45" s="3" t="s">
        <v>57</v>
      </c>
      <c r="G45" s="3" t="s">
        <v>8</v>
      </c>
      <c r="H45" s="9"/>
      <c r="I45" s="17"/>
      <c r="J45" s="16" t="e">
        <f t="shared" si="0"/>
        <v>#DIV/0!</v>
      </c>
    </row>
    <row r="46" spans="1:10" ht="25.5" customHeight="1" hidden="1">
      <c r="A46" s="42"/>
      <c r="B46" s="6" t="s">
        <v>45</v>
      </c>
      <c r="C46" s="3"/>
      <c r="D46" s="3" t="s">
        <v>5</v>
      </c>
      <c r="E46" s="3" t="s">
        <v>54</v>
      </c>
      <c r="F46" s="3" t="s">
        <v>57</v>
      </c>
      <c r="G46" s="3" t="s">
        <v>10</v>
      </c>
      <c r="H46" s="9"/>
      <c r="I46" s="17"/>
      <c r="J46" s="16" t="e">
        <f t="shared" si="0"/>
        <v>#DIV/0!</v>
      </c>
    </row>
    <row r="47" spans="1:10" ht="12.75" customHeight="1" hidden="1">
      <c r="A47" s="42"/>
      <c r="B47" s="6" t="s">
        <v>6</v>
      </c>
      <c r="C47" s="3"/>
      <c r="D47" s="3" t="s">
        <v>5</v>
      </c>
      <c r="E47" s="3" t="s">
        <v>54</v>
      </c>
      <c r="F47" s="3" t="s">
        <v>57</v>
      </c>
      <c r="G47" s="3" t="s">
        <v>16</v>
      </c>
      <c r="H47" s="9"/>
      <c r="I47" s="17"/>
      <c r="J47" s="16" t="e">
        <f t="shared" si="0"/>
        <v>#DIV/0!</v>
      </c>
    </row>
    <row r="48" spans="1:10" ht="0.75" customHeight="1" hidden="1">
      <c r="A48" s="42"/>
      <c r="B48" s="1" t="s">
        <v>58</v>
      </c>
      <c r="C48" s="3"/>
      <c r="D48" s="3" t="s">
        <v>5</v>
      </c>
      <c r="E48" s="3" t="s">
        <v>59</v>
      </c>
      <c r="F48" s="3"/>
      <c r="G48" s="3"/>
      <c r="H48" s="9"/>
      <c r="I48" s="17"/>
      <c r="J48" s="16" t="e">
        <f t="shared" si="0"/>
        <v>#DIV/0!</v>
      </c>
    </row>
    <row r="49" spans="1:10" ht="12.75" customHeight="1" hidden="1">
      <c r="A49" s="42"/>
      <c r="B49" s="6" t="s">
        <v>18</v>
      </c>
      <c r="C49" s="3"/>
      <c r="D49" s="3" t="s">
        <v>5</v>
      </c>
      <c r="E49" s="3" t="s">
        <v>59</v>
      </c>
      <c r="F49" s="3" t="s">
        <v>60</v>
      </c>
      <c r="G49" s="3"/>
      <c r="H49" s="9"/>
      <c r="I49" s="17"/>
      <c r="J49" s="16" t="e">
        <f t="shared" si="0"/>
        <v>#DIV/0!</v>
      </c>
    </row>
    <row r="50" spans="1:10" ht="25.5" customHeight="1" hidden="1">
      <c r="A50" s="42"/>
      <c r="B50" s="6" t="s">
        <v>61</v>
      </c>
      <c r="C50" s="3"/>
      <c r="D50" s="3" t="s">
        <v>5</v>
      </c>
      <c r="E50" s="3" t="s">
        <v>59</v>
      </c>
      <c r="F50" s="3" t="s">
        <v>62</v>
      </c>
      <c r="G50" s="3"/>
      <c r="H50" s="9"/>
      <c r="I50" s="17"/>
      <c r="J50" s="16" t="e">
        <f t="shared" si="0"/>
        <v>#DIV/0!</v>
      </c>
    </row>
    <row r="51" spans="1:10" ht="38.25" customHeight="1" hidden="1">
      <c r="A51" s="42"/>
      <c r="B51" s="6" t="s">
        <v>44</v>
      </c>
      <c r="C51" s="3"/>
      <c r="D51" s="3" t="s">
        <v>5</v>
      </c>
      <c r="E51" s="3" t="s">
        <v>59</v>
      </c>
      <c r="F51" s="3" t="s">
        <v>62</v>
      </c>
      <c r="G51" s="3" t="s">
        <v>8</v>
      </c>
      <c r="H51" s="9"/>
      <c r="I51" s="17"/>
      <c r="J51" s="16" t="e">
        <f t="shared" si="0"/>
        <v>#DIV/0!</v>
      </c>
    </row>
    <row r="52" spans="1:10" ht="25.5" customHeight="1" hidden="1">
      <c r="A52" s="42"/>
      <c r="B52" s="6" t="s">
        <v>63</v>
      </c>
      <c r="C52" s="3"/>
      <c r="D52" s="3" t="s">
        <v>5</v>
      </c>
      <c r="E52" s="3" t="s">
        <v>59</v>
      </c>
      <c r="F52" s="3" t="s">
        <v>64</v>
      </c>
      <c r="G52" s="3"/>
      <c r="H52" s="9"/>
      <c r="I52" s="17"/>
      <c r="J52" s="16" t="e">
        <f t="shared" si="0"/>
        <v>#DIV/0!</v>
      </c>
    </row>
    <row r="53" spans="1:10" ht="38.25" customHeight="1" hidden="1">
      <c r="A53" s="42"/>
      <c r="B53" s="6" t="s">
        <v>44</v>
      </c>
      <c r="C53" s="3"/>
      <c r="D53" s="3" t="s">
        <v>5</v>
      </c>
      <c r="E53" s="3" t="s">
        <v>59</v>
      </c>
      <c r="F53" s="3" t="s">
        <v>64</v>
      </c>
      <c r="G53" s="3" t="s">
        <v>8</v>
      </c>
      <c r="H53" s="9"/>
      <c r="I53" s="17"/>
      <c r="J53" s="16" t="e">
        <f t="shared" si="0"/>
        <v>#DIV/0!</v>
      </c>
    </row>
    <row r="54" spans="1:10" ht="0.75" customHeight="1" hidden="1">
      <c r="A54" s="42"/>
      <c r="B54" s="1" t="s">
        <v>65</v>
      </c>
      <c r="C54" s="3"/>
      <c r="D54" s="3" t="s">
        <v>5</v>
      </c>
      <c r="E54" s="3" t="s">
        <v>66</v>
      </c>
      <c r="F54" s="3"/>
      <c r="G54" s="3"/>
      <c r="H54" s="9"/>
      <c r="I54" s="17"/>
      <c r="J54" s="16" t="e">
        <f t="shared" si="0"/>
        <v>#DIV/0!</v>
      </c>
    </row>
    <row r="55" spans="1:10" ht="12.75" customHeight="1" hidden="1">
      <c r="A55" s="42"/>
      <c r="B55" s="6" t="s">
        <v>67</v>
      </c>
      <c r="C55" s="3"/>
      <c r="D55" s="3" t="s">
        <v>5</v>
      </c>
      <c r="E55" s="3" t="s">
        <v>66</v>
      </c>
      <c r="F55" s="3" t="s">
        <v>68</v>
      </c>
      <c r="G55" s="3"/>
      <c r="H55" s="9"/>
      <c r="I55" s="17"/>
      <c r="J55" s="16" t="e">
        <f t="shared" si="0"/>
        <v>#DIV/0!</v>
      </c>
    </row>
    <row r="56" spans="1:10" ht="25.5" customHeight="1" hidden="1">
      <c r="A56" s="42"/>
      <c r="B56" s="8" t="s">
        <v>69</v>
      </c>
      <c r="C56" s="3"/>
      <c r="D56" s="3" t="s">
        <v>5</v>
      </c>
      <c r="E56" s="3" t="s">
        <v>66</v>
      </c>
      <c r="F56" s="3" t="s">
        <v>70</v>
      </c>
      <c r="G56" s="3"/>
      <c r="H56" s="9"/>
      <c r="I56" s="17"/>
      <c r="J56" s="16" t="e">
        <f t="shared" si="0"/>
        <v>#DIV/0!</v>
      </c>
    </row>
    <row r="57" spans="1:10" ht="12.75" customHeight="1" hidden="1">
      <c r="A57" s="42"/>
      <c r="B57" s="6" t="s">
        <v>71</v>
      </c>
      <c r="C57" s="3"/>
      <c r="D57" s="3" t="s">
        <v>5</v>
      </c>
      <c r="E57" s="3" t="s">
        <v>66</v>
      </c>
      <c r="F57" s="3" t="s">
        <v>70</v>
      </c>
      <c r="G57" s="3" t="s">
        <v>72</v>
      </c>
      <c r="H57" s="9"/>
      <c r="I57" s="17"/>
      <c r="J57" s="16" t="e">
        <f t="shared" si="0"/>
        <v>#DIV/0!</v>
      </c>
    </row>
    <row r="58" spans="1:10" ht="25.5" customHeight="1" hidden="1">
      <c r="A58" s="42"/>
      <c r="B58" s="8" t="s">
        <v>73</v>
      </c>
      <c r="C58" s="3"/>
      <c r="D58" s="3" t="s">
        <v>5</v>
      </c>
      <c r="E58" s="3" t="s">
        <v>66</v>
      </c>
      <c r="F58" s="3" t="s">
        <v>74</v>
      </c>
      <c r="G58" s="3"/>
      <c r="H58" s="9"/>
      <c r="I58" s="17"/>
      <c r="J58" s="16" t="e">
        <f t="shared" si="0"/>
        <v>#DIV/0!</v>
      </c>
    </row>
    <row r="59" spans="1:10" ht="12.75" customHeight="1" hidden="1">
      <c r="A59" s="42"/>
      <c r="B59" s="6" t="s">
        <v>71</v>
      </c>
      <c r="C59" s="3"/>
      <c r="D59" s="3" t="s">
        <v>5</v>
      </c>
      <c r="E59" s="3" t="s">
        <v>66</v>
      </c>
      <c r="F59" s="3" t="s">
        <v>74</v>
      </c>
      <c r="G59" s="3" t="s">
        <v>72</v>
      </c>
      <c r="H59" s="9"/>
      <c r="I59" s="17"/>
      <c r="J59" s="16" t="e">
        <f t="shared" si="0"/>
        <v>#DIV/0!</v>
      </c>
    </row>
    <row r="60" spans="1:10" ht="38.25" customHeight="1" hidden="1">
      <c r="A60" s="42"/>
      <c r="B60" s="8" t="s">
        <v>75</v>
      </c>
      <c r="C60" s="3"/>
      <c r="D60" s="3" t="s">
        <v>5</v>
      </c>
      <c r="E60" s="3" t="s">
        <v>66</v>
      </c>
      <c r="F60" s="3" t="s">
        <v>76</v>
      </c>
      <c r="G60" s="3"/>
      <c r="H60" s="9"/>
      <c r="I60" s="17"/>
      <c r="J60" s="16" t="e">
        <f t="shared" si="0"/>
        <v>#DIV/0!</v>
      </c>
    </row>
    <row r="61" spans="1:10" ht="34.5" customHeight="1" hidden="1">
      <c r="A61" s="42"/>
      <c r="B61" s="6" t="s">
        <v>71</v>
      </c>
      <c r="C61" s="3"/>
      <c r="D61" s="3" t="s">
        <v>5</v>
      </c>
      <c r="E61" s="3" t="s">
        <v>66</v>
      </c>
      <c r="F61" s="3" t="s">
        <v>76</v>
      </c>
      <c r="G61" s="3" t="s">
        <v>72</v>
      </c>
      <c r="H61" s="9"/>
      <c r="I61" s="17"/>
      <c r="J61" s="16" t="e">
        <f t="shared" si="0"/>
        <v>#DIV/0!</v>
      </c>
    </row>
    <row r="62" spans="1:10" ht="15" customHeight="1">
      <c r="A62" s="42"/>
      <c r="B62" s="4" t="s">
        <v>77</v>
      </c>
      <c r="C62" s="2">
        <v>940</v>
      </c>
      <c r="D62" s="2" t="s">
        <v>28</v>
      </c>
      <c r="E62" s="2"/>
      <c r="F62" s="2"/>
      <c r="G62" s="2"/>
      <c r="H62" s="9">
        <f>H63</f>
        <v>352.698</v>
      </c>
      <c r="I62" s="9">
        <f>I63</f>
        <v>352.698</v>
      </c>
      <c r="J62" s="15">
        <f t="shared" si="0"/>
        <v>100</v>
      </c>
    </row>
    <row r="63" spans="1:10" ht="16.5" customHeight="1">
      <c r="A63" s="42"/>
      <c r="B63" s="4" t="s">
        <v>1</v>
      </c>
      <c r="C63" s="2">
        <v>940</v>
      </c>
      <c r="D63" s="3" t="s">
        <v>28</v>
      </c>
      <c r="E63" s="3" t="s">
        <v>3</v>
      </c>
      <c r="F63" s="3"/>
      <c r="G63" s="3"/>
      <c r="H63" s="9">
        <f>H64</f>
        <v>352.698</v>
      </c>
      <c r="I63" s="9">
        <f>I64</f>
        <v>352.698</v>
      </c>
      <c r="J63" s="15">
        <f t="shared" si="0"/>
        <v>100</v>
      </c>
    </row>
    <row r="64" spans="1:10" ht="40.5" customHeight="1">
      <c r="A64" s="42"/>
      <c r="B64" s="28" t="s">
        <v>158</v>
      </c>
      <c r="C64" s="2">
        <v>940</v>
      </c>
      <c r="D64" s="3" t="s">
        <v>28</v>
      </c>
      <c r="E64" s="3" t="s">
        <v>3</v>
      </c>
      <c r="F64" s="3" t="s">
        <v>78</v>
      </c>
      <c r="G64" s="3"/>
      <c r="H64" s="11">
        <f>H65+H66+H67+H68</f>
        <v>352.698</v>
      </c>
      <c r="I64" s="11">
        <f>I65+I66+I67+I68</f>
        <v>352.698</v>
      </c>
      <c r="J64" s="16">
        <f t="shared" si="0"/>
        <v>100</v>
      </c>
    </row>
    <row r="65" spans="1:10" ht="26.25" customHeight="1">
      <c r="A65" s="42"/>
      <c r="B65" s="6" t="s">
        <v>79</v>
      </c>
      <c r="C65" s="2">
        <v>940</v>
      </c>
      <c r="D65" s="3" t="s">
        <v>28</v>
      </c>
      <c r="E65" s="3" t="s">
        <v>3</v>
      </c>
      <c r="F65" s="3" t="s">
        <v>78</v>
      </c>
      <c r="G65" s="3" t="s">
        <v>12</v>
      </c>
      <c r="H65" s="11">
        <v>259.407</v>
      </c>
      <c r="I65" s="12">
        <v>259.407</v>
      </c>
      <c r="J65" s="16">
        <f t="shared" si="0"/>
        <v>100</v>
      </c>
    </row>
    <row r="66" spans="1:10" ht="27" customHeight="1">
      <c r="A66" s="42"/>
      <c r="B66" s="6" t="s">
        <v>80</v>
      </c>
      <c r="C66" s="2">
        <v>940</v>
      </c>
      <c r="D66" s="3" t="s">
        <v>28</v>
      </c>
      <c r="E66" s="3" t="s">
        <v>3</v>
      </c>
      <c r="F66" s="3" t="s">
        <v>78</v>
      </c>
      <c r="G66" s="3" t="s">
        <v>13</v>
      </c>
      <c r="H66" s="11">
        <v>2.212</v>
      </c>
      <c r="I66" s="12">
        <v>2.212</v>
      </c>
      <c r="J66" s="16">
        <f t="shared" si="0"/>
        <v>100</v>
      </c>
    </row>
    <row r="67" spans="1:10" ht="27" customHeight="1">
      <c r="A67" s="42"/>
      <c r="B67" s="6" t="s">
        <v>81</v>
      </c>
      <c r="C67" s="2">
        <v>940</v>
      </c>
      <c r="D67" s="3" t="s">
        <v>28</v>
      </c>
      <c r="E67" s="3" t="s">
        <v>3</v>
      </c>
      <c r="F67" s="3" t="s">
        <v>78</v>
      </c>
      <c r="G67" s="3" t="s">
        <v>146</v>
      </c>
      <c r="H67" s="11">
        <v>78.372</v>
      </c>
      <c r="I67" s="12">
        <v>78.372</v>
      </c>
      <c r="J67" s="16">
        <f t="shared" si="0"/>
        <v>100</v>
      </c>
    </row>
    <row r="68" spans="1:10" ht="26.25">
      <c r="A68" s="42"/>
      <c r="B68" s="6" t="s">
        <v>81</v>
      </c>
      <c r="C68" s="2">
        <v>940</v>
      </c>
      <c r="D68" s="3" t="s">
        <v>28</v>
      </c>
      <c r="E68" s="3" t="s">
        <v>3</v>
      </c>
      <c r="F68" s="3" t="s">
        <v>78</v>
      </c>
      <c r="G68" s="3" t="s">
        <v>8</v>
      </c>
      <c r="H68" s="11">
        <v>12.707</v>
      </c>
      <c r="I68" s="12">
        <v>12.707</v>
      </c>
      <c r="J68" s="16">
        <f t="shared" si="0"/>
        <v>100</v>
      </c>
    </row>
    <row r="69" spans="1:10" ht="28.5" customHeight="1">
      <c r="A69" s="42"/>
      <c r="B69" s="1" t="s">
        <v>82</v>
      </c>
      <c r="C69" s="5">
        <v>944</v>
      </c>
      <c r="D69" s="5" t="s">
        <v>3</v>
      </c>
      <c r="E69" s="5"/>
      <c r="F69" s="5"/>
      <c r="G69" s="5"/>
      <c r="H69" s="10">
        <f aca="true" t="shared" si="2" ref="H69:I71">H70</f>
        <v>0</v>
      </c>
      <c r="I69" s="10">
        <f t="shared" si="2"/>
        <v>0</v>
      </c>
      <c r="J69" s="15">
        <v>0</v>
      </c>
    </row>
    <row r="70" spans="1:10" ht="41.25" customHeight="1">
      <c r="A70" s="42"/>
      <c r="B70" s="1" t="s">
        <v>83</v>
      </c>
      <c r="C70" s="5">
        <v>944</v>
      </c>
      <c r="D70" s="3" t="s">
        <v>3</v>
      </c>
      <c r="E70" s="3" t="s">
        <v>84</v>
      </c>
      <c r="F70" s="3"/>
      <c r="G70" s="3"/>
      <c r="H70" s="9">
        <f t="shared" si="2"/>
        <v>0</v>
      </c>
      <c r="I70" s="9">
        <f t="shared" si="2"/>
        <v>0</v>
      </c>
      <c r="J70" s="15">
        <v>0</v>
      </c>
    </row>
    <row r="71" spans="1:10" ht="52.5" customHeight="1">
      <c r="A71" s="42"/>
      <c r="B71" s="6" t="s">
        <v>85</v>
      </c>
      <c r="C71" s="5">
        <v>944</v>
      </c>
      <c r="D71" s="3" t="s">
        <v>3</v>
      </c>
      <c r="E71" s="3" t="s">
        <v>84</v>
      </c>
      <c r="F71" s="3" t="s">
        <v>131</v>
      </c>
      <c r="G71" s="3"/>
      <c r="H71" s="11">
        <f t="shared" si="2"/>
        <v>0</v>
      </c>
      <c r="I71" s="11">
        <f t="shared" si="2"/>
        <v>0</v>
      </c>
      <c r="J71" s="16">
        <v>0</v>
      </c>
    </row>
    <row r="72" spans="1:10" ht="28.5" customHeight="1">
      <c r="A72" s="42"/>
      <c r="B72" s="6" t="s">
        <v>44</v>
      </c>
      <c r="C72" s="5">
        <v>944</v>
      </c>
      <c r="D72" s="3" t="s">
        <v>3</v>
      </c>
      <c r="E72" s="3" t="s">
        <v>84</v>
      </c>
      <c r="F72" s="3" t="s">
        <v>86</v>
      </c>
      <c r="G72" s="3" t="s">
        <v>8</v>
      </c>
      <c r="H72" s="11">
        <v>0</v>
      </c>
      <c r="I72" s="11">
        <v>0</v>
      </c>
      <c r="J72" s="16">
        <v>0</v>
      </c>
    </row>
    <row r="73" spans="1:10" ht="19.5" customHeight="1">
      <c r="A73" s="42"/>
      <c r="B73" s="1" t="s">
        <v>139</v>
      </c>
      <c r="C73" s="5">
        <v>944</v>
      </c>
      <c r="D73" s="3" t="s">
        <v>4</v>
      </c>
      <c r="E73" s="3" t="s">
        <v>84</v>
      </c>
      <c r="F73" s="5"/>
      <c r="G73" s="5"/>
      <c r="H73" s="10">
        <f>H74+H76</f>
        <v>829.24</v>
      </c>
      <c r="I73" s="10">
        <f>I74+I76</f>
        <v>0</v>
      </c>
      <c r="J73" s="15">
        <f t="shared" si="0"/>
        <v>0</v>
      </c>
    </row>
    <row r="74" spans="1:10" ht="15.75" customHeight="1">
      <c r="A74" s="42"/>
      <c r="B74" s="6" t="s">
        <v>138</v>
      </c>
      <c r="C74" s="5">
        <v>944</v>
      </c>
      <c r="D74" s="3" t="s">
        <v>4</v>
      </c>
      <c r="E74" s="3" t="s">
        <v>84</v>
      </c>
      <c r="F74" s="3"/>
      <c r="G74" s="3"/>
      <c r="H74" s="11">
        <f>H75</f>
        <v>829.24</v>
      </c>
      <c r="I74" s="11">
        <v>0</v>
      </c>
      <c r="J74" s="16">
        <f t="shared" si="0"/>
        <v>0</v>
      </c>
    </row>
    <row r="75" spans="1:10" ht="13.5" customHeight="1">
      <c r="A75" s="42"/>
      <c r="B75" s="6" t="s">
        <v>120</v>
      </c>
      <c r="C75" s="5">
        <v>944</v>
      </c>
      <c r="D75" s="3" t="s">
        <v>4</v>
      </c>
      <c r="E75" s="3" t="s">
        <v>84</v>
      </c>
      <c r="F75" s="3" t="s">
        <v>88</v>
      </c>
      <c r="G75" s="3" t="s">
        <v>8</v>
      </c>
      <c r="H75" s="11">
        <v>829.24</v>
      </c>
      <c r="I75" s="11">
        <v>0</v>
      </c>
      <c r="J75" s="16">
        <f t="shared" si="0"/>
        <v>0</v>
      </c>
    </row>
    <row r="76" spans="1:10" ht="13.5" customHeight="1">
      <c r="A76" s="42"/>
      <c r="B76" s="6" t="s">
        <v>137</v>
      </c>
      <c r="C76" s="5">
        <v>944</v>
      </c>
      <c r="D76" s="3" t="s">
        <v>4</v>
      </c>
      <c r="E76" s="3" t="s">
        <v>140</v>
      </c>
      <c r="F76" s="3" t="s">
        <v>134</v>
      </c>
      <c r="G76" s="3" t="s">
        <v>8</v>
      </c>
      <c r="H76" s="11">
        <v>0</v>
      </c>
      <c r="I76" s="11">
        <v>0</v>
      </c>
      <c r="J76" s="16">
        <v>0</v>
      </c>
    </row>
    <row r="77" spans="1:10" ht="29.25" customHeight="1">
      <c r="A77" s="42"/>
      <c r="B77" s="1" t="s">
        <v>150</v>
      </c>
      <c r="C77" s="5">
        <v>944</v>
      </c>
      <c r="D77" s="3" t="s">
        <v>59</v>
      </c>
      <c r="E77" s="3"/>
      <c r="F77" s="3"/>
      <c r="G77" s="3"/>
      <c r="H77" s="9">
        <f>H78</f>
        <v>4.8</v>
      </c>
      <c r="I77" s="9">
        <f>I78</f>
        <v>0</v>
      </c>
      <c r="J77" s="15">
        <v>0</v>
      </c>
    </row>
    <row r="78" spans="1:10" ht="16.5" customHeight="1">
      <c r="A78" s="48"/>
      <c r="B78" s="6" t="s">
        <v>151</v>
      </c>
      <c r="C78" s="5">
        <v>944</v>
      </c>
      <c r="D78" s="3" t="s">
        <v>59</v>
      </c>
      <c r="E78" s="3" t="s">
        <v>87</v>
      </c>
      <c r="F78" s="3" t="s">
        <v>153</v>
      </c>
      <c r="G78" s="3"/>
      <c r="H78" s="11">
        <f>H79</f>
        <v>4.8</v>
      </c>
      <c r="I78" s="11">
        <f>I79</f>
        <v>0</v>
      </c>
      <c r="J78" s="16">
        <v>0</v>
      </c>
    </row>
    <row r="79" spans="1:10" ht="37.5" customHeight="1">
      <c r="A79" s="41"/>
      <c r="B79" s="6" t="s">
        <v>152</v>
      </c>
      <c r="C79" s="5">
        <v>944</v>
      </c>
      <c r="D79" s="3" t="s">
        <v>59</v>
      </c>
      <c r="E79" s="3" t="s">
        <v>87</v>
      </c>
      <c r="F79" s="3" t="s">
        <v>153</v>
      </c>
      <c r="G79" s="3" t="s">
        <v>8</v>
      </c>
      <c r="H79" s="11">
        <v>4.8</v>
      </c>
      <c r="I79" s="12">
        <v>0</v>
      </c>
      <c r="J79" s="16">
        <f>I79/H79*100</f>
        <v>0</v>
      </c>
    </row>
    <row r="80" spans="1:10" ht="12.75">
      <c r="A80" s="42"/>
      <c r="B80" s="6" t="s">
        <v>89</v>
      </c>
      <c r="C80" s="5">
        <v>857</v>
      </c>
      <c r="D80" s="7" t="s">
        <v>90</v>
      </c>
      <c r="E80" s="5"/>
      <c r="F80" s="7"/>
      <c r="G80" s="5"/>
      <c r="H80" s="10">
        <f>H81</f>
        <v>139.17</v>
      </c>
      <c r="I80" s="10">
        <f>I81</f>
        <v>26.67</v>
      </c>
      <c r="J80" s="15">
        <f>I80/H80*100</f>
        <v>19.163612847596468</v>
      </c>
    </row>
    <row r="81" spans="1:10" ht="17.25" customHeight="1">
      <c r="A81" s="42"/>
      <c r="B81" s="1" t="s">
        <v>155</v>
      </c>
      <c r="C81" s="5">
        <v>857</v>
      </c>
      <c r="D81" s="3" t="s">
        <v>90</v>
      </c>
      <c r="E81" s="3" t="s">
        <v>3</v>
      </c>
      <c r="F81" s="3"/>
      <c r="G81" s="3"/>
      <c r="H81" s="9">
        <f>H82</f>
        <v>139.17</v>
      </c>
      <c r="I81" s="9">
        <f>I82</f>
        <v>26.67</v>
      </c>
      <c r="J81" s="15">
        <f>I81/H81*100</f>
        <v>19.163612847596468</v>
      </c>
    </row>
    <row r="82" spans="1:10" ht="42" customHeight="1">
      <c r="A82" s="42"/>
      <c r="B82" s="6" t="s">
        <v>154</v>
      </c>
      <c r="C82" s="5">
        <v>857</v>
      </c>
      <c r="D82" s="3" t="s">
        <v>90</v>
      </c>
      <c r="E82" s="3" t="s">
        <v>3</v>
      </c>
      <c r="F82" s="3" t="s">
        <v>132</v>
      </c>
      <c r="G82" s="3" t="s">
        <v>14</v>
      </c>
      <c r="H82" s="11">
        <v>139.17</v>
      </c>
      <c r="I82" s="11">
        <v>26.67</v>
      </c>
      <c r="J82" s="15">
        <f>I82/H82*100</f>
        <v>19.163612847596468</v>
      </c>
    </row>
    <row r="83" spans="1:10" ht="18" customHeight="1">
      <c r="A83" s="42"/>
      <c r="B83" s="1" t="s">
        <v>91</v>
      </c>
      <c r="C83" s="5">
        <v>940</v>
      </c>
      <c r="D83" s="7" t="s">
        <v>66</v>
      </c>
      <c r="E83" s="5"/>
      <c r="F83" s="7"/>
      <c r="G83" s="5"/>
      <c r="H83" s="10">
        <f aca="true" t="shared" si="3" ref="H83:I85">H84</f>
        <v>10</v>
      </c>
      <c r="I83" s="10">
        <f t="shared" si="3"/>
        <v>0</v>
      </c>
      <c r="J83" s="15">
        <v>0</v>
      </c>
    </row>
    <row r="84" spans="1:10" ht="17.25" customHeight="1">
      <c r="A84" s="42"/>
      <c r="B84" s="1" t="s">
        <v>92</v>
      </c>
      <c r="C84" s="5">
        <v>940</v>
      </c>
      <c r="D84" s="3" t="s">
        <v>66</v>
      </c>
      <c r="E84" s="3" t="s">
        <v>5</v>
      </c>
      <c r="F84" s="3" t="s">
        <v>93</v>
      </c>
      <c r="G84" s="3"/>
      <c r="H84" s="11">
        <f>H85</f>
        <v>10</v>
      </c>
      <c r="I84" s="11">
        <f>I85</f>
        <v>0</v>
      </c>
      <c r="J84" s="16">
        <v>0</v>
      </c>
    </row>
    <row r="85" spans="1:10" ht="28.5" customHeight="1">
      <c r="A85" s="42"/>
      <c r="B85" s="8" t="s">
        <v>126</v>
      </c>
      <c r="C85" s="5">
        <v>940</v>
      </c>
      <c r="D85" s="3" t="s">
        <v>66</v>
      </c>
      <c r="E85" s="3" t="s">
        <v>5</v>
      </c>
      <c r="F85" s="3" t="s">
        <v>93</v>
      </c>
      <c r="G85" s="3" t="s">
        <v>8</v>
      </c>
      <c r="H85" s="11">
        <v>10</v>
      </c>
      <c r="I85" s="11">
        <f t="shared" si="3"/>
        <v>0</v>
      </c>
      <c r="J85" s="16">
        <v>0</v>
      </c>
    </row>
    <row r="86" spans="1:10" ht="26.25">
      <c r="A86" s="42"/>
      <c r="B86" s="1" t="s">
        <v>156</v>
      </c>
      <c r="C86" s="5">
        <v>940</v>
      </c>
      <c r="D86" s="3" t="s">
        <v>66</v>
      </c>
      <c r="E86" s="3" t="s">
        <v>28</v>
      </c>
      <c r="F86" s="3" t="s">
        <v>157</v>
      </c>
      <c r="G86" s="3"/>
      <c r="H86" s="9">
        <f>H87</f>
        <v>850</v>
      </c>
      <c r="I86" s="9">
        <f>I87</f>
        <v>0</v>
      </c>
      <c r="J86" s="15">
        <v>0</v>
      </c>
    </row>
    <row r="87" spans="1:10" ht="37.5" customHeight="1">
      <c r="A87" s="42"/>
      <c r="B87" s="6" t="s">
        <v>126</v>
      </c>
      <c r="C87" s="5">
        <v>940</v>
      </c>
      <c r="D87" s="3" t="s">
        <v>66</v>
      </c>
      <c r="E87" s="3" t="s">
        <v>28</v>
      </c>
      <c r="F87" s="3" t="s">
        <v>157</v>
      </c>
      <c r="G87" s="3" t="s">
        <v>8</v>
      </c>
      <c r="H87" s="11">
        <v>850</v>
      </c>
      <c r="I87" s="12">
        <v>0</v>
      </c>
      <c r="J87" s="16">
        <v>0</v>
      </c>
    </row>
    <row r="88" spans="1:10" ht="52.5">
      <c r="A88" s="42"/>
      <c r="B88" s="1" t="s">
        <v>94</v>
      </c>
      <c r="C88" s="5">
        <v>940</v>
      </c>
      <c r="D88" s="3" t="s">
        <v>95</v>
      </c>
      <c r="E88" s="3" t="s">
        <v>3</v>
      </c>
      <c r="F88" s="7" t="s">
        <v>96</v>
      </c>
      <c r="G88" s="5"/>
      <c r="H88" s="10">
        <f>H89</f>
        <v>11.67</v>
      </c>
      <c r="I88" s="10">
        <f>I89</f>
        <v>0</v>
      </c>
      <c r="J88" s="15">
        <f aca="true" t="shared" si="4" ref="J88:J140">I88/H88*100</f>
        <v>0</v>
      </c>
    </row>
    <row r="89" spans="1:10" ht="81" customHeight="1">
      <c r="A89" s="42"/>
      <c r="B89" s="6" t="s">
        <v>97</v>
      </c>
      <c r="C89" s="5">
        <v>940</v>
      </c>
      <c r="D89" s="3" t="s">
        <v>95</v>
      </c>
      <c r="E89" s="3" t="s">
        <v>3</v>
      </c>
      <c r="F89" s="3" t="s">
        <v>98</v>
      </c>
      <c r="G89" s="3" t="s">
        <v>7</v>
      </c>
      <c r="H89" s="11">
        <v>11.67</v>
      </c>
      <c r="I89" s="12">
        <v>0</v>
      </c>
      <c r="J89" s="16">
        <f t="shared" si="4"/>
        <v>0</v>
      </c>
    </row>
    <row r="90" spans="1:10" ht="18" customHeight="1">
      <c r="A90" s="42"/>
      <c r="B90" s="1" t="s">
        <v>0</v>
      </c>
      <c r="C90" s="3" t="s">
        <v>26</v>
      </c>
      <c r="D90" s="3" t="s">
        <v>5</v>
      </c>
      <c r="E90" s="3" t="s">
        <v>100</v>
      </c>
      <c r="F90" s="3" t="s">
        <v>101</v>
      </c>
      <c r="G90" s="3"/>
      <c r="H90" s="9">
        <f>H98+H91</f>
        <v>17741.213</v>
      </c>
      <c r="I90" s="9">
        <f>I98+I91</f>
        <v>17336.721</v>
      </c>
      <c r="J90" s="15">
        <f t="shared" si="4"/>
        <v>97.72004315601195</v>
      </c>
    </row>
    <row r="91" spans="1:10" ht="18" customHeight="1">
      <c r="A91" s="42"/>
      <c r="B91" s="1" t="s">
        <v>17</v>
      </c>
      <c r="C91" s="5">
        <v>940</v>
      </c>
      <c r="D91" s="3" t="s">
        <v>5</v>
      </c>
      <c r="E91" s="3" t="s">
        <v>100</v>
      </c>
      <c r="F91" s="3" t="s">
        <v>102</v>
      </c>
      <c r="G91" s="3"/>
      <c r="H91" s="9">
        <f>H92+H93+H94+H95+H96+H97</f>
        <v>12424.96</v>
      </c>
      <c r="I91" s="9">
        <f>I92+I93+I94+I95+I96+I97</f>
        <v>12404.95</v>
      </c>
      <c r="J91" s="15">
        <f t="shared" si="4"/>
        <v>99.8389532038735</v>
      </c>
    </row>
    <row r="92" spans="1:10" ht="18" customHeight="1">
      <c r="A92" s="42"/>
      <c r="B92" s="6" t="s">
        <v>17</v>
      </c>
      <c r="C92" s="5">
        <v>940</v>
      </c>
      <c r="D92" s="3" t="s">
        <v>5</v>
      </c>
      <c r="E92" s="3" t="s">
        <v>100</v>
      </c>
      <c r="F92" s="3" t="s">
        <v>164</v>
      </c>
      <c r="G92" s="3" t="s">
        <v>9</v>
      </c>
      <c r="H92" s="11">
        <v>528.56</v>
      </c>
      <c r="I92" s="19">
        <v>528.56</v>
      </c>
      <c r="J92" s="16">
        <f aca="true" t="shared" si="5" ref="J92:J97">I92/H92*100</f>
        <v>100</v>
      </c>
    </row>
    <row r="93" spans="1:10" ht="18" customHeight="1">
      <c r="A93" s="42"/>
      <c r="B93" s="6" t="s">
        <v>17</v>
      </c>
      <c r="C93" s="5">
        <v>940</v>
      </c>
      <c r="D93" s="3" t="s">
        <v>5</v>
      </c>
      <c r="E93" s="3" t="s">
        <v>100</v>
      </c>
      <c r="F93" s="3" t="s">
        <v>164</v>
      </c>
      <c r="G93" s="3" t="s">
        <v>14</v>
      </c>
      <c r="H93" s="11">
        <v>39.17</v>
      </c>
      <c r="I93" s="19">
        <v>39.17</v>
      </c>
      <c r="J93" s="16">
        <f t="shared" si="5"/>
        <v>100</v>
      </c>
    </row>
    <row r="94" spans="1:10" ht="18" customHeight="1">
      <c r="A94" s="42"/>
      <c r="B94" s="6" t="s">
        <v>17</v>
      </c>
      <c r="C94" s="5">
        <v>940</v>
      </c>
      <c r="D94" s="3" t="s">
        <v>5</v>
      </c>
      <c r="E94" s="3" t="s">
        <v>100</v>
      </c>
      <c r="F94" s="3" t="s">
        <v>164</v>
      </c>
      <c r="G94" s="3" t="s">
        <v>148</v>
      </c>
      <c r="H94" s="11">
        <v>96.09</v>
      </c>
      <c r="I94" s="19">
        <v>96.09</v>
      </c>
      <c r="J94" s="16">
        <f t="shared" si="5"/>
        <v>100</v>
      </c>
    </row>
    <row r="95" spans="1:10" ht="18" customHeight="1">
      <c r="A95" s="42"/>
      <c r="B95" s="6" t="s">
        <v>17</v>
      </c>
      <c r="C95" s="5">
        <v>940</v>
      </c>
      <c r="D95" s="3" t="s">
        <v>5</v>
      </c>
      <c r="E95" s="3" t="s">
        <v>100</v>
      </c>
      <c r="F95" s="3" t="s">
        <v>165</v>
      </c>
      <c r="G95" s="3" t="s">
        <v>130</v>
      </c>
      <c r="H95" s="11">
        <v>1446.37</v>
      </c>
      <c r="I95" s="19">
        <v>1446.37</v>
      </c>
      <c r="J95" s="16">
        <f t="shared" si="5"/>
        <v>100</v>
      </c>
    </row>
    <row r="96" spans="1:10" ht="18" customHeight="1">
      <c r="A96" s="42"/>
      <c r="B96" s="6" t="s">
        <v>17</v>
      </c>
      <c r="C96" s="5">
        <v>940</v>
      </c>
      <c r="D96" s="3" t="s">
        <v>5</v>
      </c>
      <c r="E96" s="3" t="s">
        <v>100</v>
      </c>
      <c r="F96" s="3" t="s">
        <v>164</v>
      </c>
      <c r="G96" s="3" t="s">
        <v>130</v>
      </c>
      <c r="H96" s="11">
        <v>10024.77</v>
      </c>
      <c r="I96" s="19">
        <v>10004.76</v>
      </c>
      <c r="J96" s="16">
        <f t="shared" si="5"/>
        <v>99.8003944230142</v>
      </c>
    </row>
    <row r="97" spans="1:10" ht="18" customHeight="1">
      <c r="A97" s="42"/>
      <c r="B97" s="6" t="s">
        <v>17</v>
      </c>
      <c r="C97" s="5">
        <v>940</v>
      </c>
      <c r="D97" s="3" t="s">
        <v>5</v>
      </c>
      <c r="E97" s="3" t="s">
        <v>100</v>
      </c>
      <c r="F97" s="3" t="s">
        <v>102</v>
      </c>
      <c r="G97" s="3" t="s">
        <v>8</v>
      </c>
      <c r="H97" s="11">
        <v>290</v>
      </c>
      <c r="I97" s="19">
        <v>290</v>
      </c>
      <c r="J97" s="16">
        <f t="shared" si="5"/>
        <v>100</v>
      </c>
    </row>
    <row r="98" spans="1:10" ht="27.75" customHeight="1">
      <c r="A98" s="42"/>
      <c r="B98" s="1" t="s">
        <v>103</v>
      </c>
      <c r="C98" s="3" t="s">
        <v>99</v>
      </c>
      <c r="D98" s="3" t="s">
        <v>5</v>
      </c>
      <c r="E98" s="3" t="s">
        <v>100</v>
      </c>
      <c r="F98" s="3" t="s">
        <v>101</v>
      </c>
      <c r="G98" s="3"/>
      <c r="H98" s="9">
        <f>H99+H101+H100+H102+H103+H107+H108+H110+H111+H112+H104+H105+H106+H109</f>
        <v>5316.253000000001</v>
      </c>
      <c r="I98" s="9">
        <f>I99+I101+I100+I102+I103+I107+I108+I110+I111+I112+I104+I105+I106+I109</f>
        <v>4931.771</v>
      </c>
      <c r="J98" s="15">
        <f t="shared" si="4"/>
        <v>92.76780093046736</v>
      </c>
    </row>
    <row r="99" spans="1:10" ht="29.25" customHeight="1">
      <c r="A99" s="42"/>
      <c r="B99" s="6" t="s">
        <v>168</v>
      </c>
      <c r="C99" s="3" t="s">
        <v>99</v>
      </c>
      <c r="D99" s="3" t="s">
        <v>5</v>
      </c>
      <c r="E99" s="3" t="s">
        <v>100</v>
      </c>
      <c r="F99" s="3" t="s">
        <v>167</v>
      </c>
      <c r="G99" s="3" t="s">
        <v>9</v>
      </c>
      <c r="H99" s="11">
        <v>233</v>
      </c>
      <c r="I99" s="19">
        <v>233</v>
      </c>
      <c r="J99" s="16">
        <f t="shared" si="4"/>
        <v>100</v>
      </c>
    </row>
    <row r="100" spans="1:10" ht="42" customHeight="1">
      <c r="A100" s="42"/>
      <c r="B100" s="6" t="s">
        <v>168</v>
      </c>
      <c r="C100" s="3" t="s">
        <v>99</v>
      </c>
      <c r="D100" s="3" t="s">
        <v>5</v>
      </c>
      <c r="E100" s="3" t="s">
        <v>100</v>
      </c>
      <c r="F100" s="3" t="s">
        <v>169</v>
      </c>
      <c r="G100" s="3" t="s">
        <v>9</v>
      </c>
      <c r="H100" s="11">
        <v>43.597</v>
      </c>
      <c r="I100" s="19">
        <v>21.37</v>
      </c>
      <c r="J100" s="16">
        <f>I100/H100*100</f>
        <v>49.0171342064821</v>
      </c>
    </row>
    <row r="101" spans="1:10" ht="28.5" customHeight="1">
      <c r="A101" s="42"/>
      <c r="B101" s="6" t="s">
        <v>170</v>
      </c>
      <c r="C101" s="3" t="s">
        <v>99</v>
      </c>
      <c r="D101" s="3" t="s">
        <v>5</v>
      </c>
      <c r="E101" s="3" t="s">
        <v>100</v>
      </c>
      <c r="F101" s="3" t="s">
        <v>169</v>
      </c>
      <c r="G101" s="3" t="s">
        <v>160</v>
      </c>
      <c r="H101" s="11">
        <v>18.02</v>
      </c>
      <c r="I101" s="19">
        <v>10.39</v>
      </c>
      <c r="J101" s="16">
        <f>I101/H101*100</f>
        <v>57.65815760266371</v>
      </c>
    </row>
    <row r="102" spans="1:10" ht="41.25" customHeight="1">
      <c r="A102" s="42"/>
      <c r="B102" s="6" t="s">
        <v>168</v>
      </c>
      <c r="C102" s="3" t="s">
        <v>99</v>
      </c>
      <c r="D102" s="3" t="s">
        <v>5</v>
      </c>
      <c r="E102" s="3" t="s">
        <v>100</v>
      </c>
      <c r="F102" s="3" t="s">
        <v>104</v>
      </c>
      <c r="G102" s="3" t="s">
        <v>9</v>
      </c>
      <c r="H102" s="11">
        <v>2124.27</v>
      </c>
      <c r="I102" s="19">
        <v>2124.27</v>
      </c>
      <c r="J102" s="16">
        <f>I102/H102*100</f>
        <v>100</v>
      </c>
    </row>
    <row r="103" spans="1:10" ht="26.25" customHeight="1">
      <c r="A103" s="42"/>
      <c r="B103" s="6" t="s">
        <v>80</v>
      </c>
      <c r="C103" s="3" t="s">
        <v>99</v>
      </c>
      <c r="D103" s="3" t="s">
        <v>5</v>
      </c>
      <c r="E103" s="3" t="s">
        <v>100</v>
      </c>
      <c r="F103" s="3" t="s">
        <v>104</v>
      </c>
      <c r="G103" s="3" t="s">
        <v>14</v>
      </c>
      <c r="H103" s="11">
        <v>53.03</v>
      </c>
      <c r="I103" s="19">
        <v>53.03</v>
      </c>
      <c r="J103" s="16">
        <f t="shared" si="4"/>
        <v>100</v>
      </c>
    </row>
    <row r="104" spans="1:10" ht="26.25" customHeight="1">
      <c r="A104" s="42"/>
      <c r="B104" s="6" t="s">
        <v>170</v>
      </c>
      <c r="C104" s="3" t="s">
        <v>99</v>
      </c>
      <c r="D104" s="3" t="s">
        <v>5</v>
      </c>
      <c r="E104" s="3" t="s">
        <v>100</v>
      </c>
      <c r="F104" s="3" t="s">
        <v>104</v>
      </c>
      <c r="G104" s="3" t="s">
        <v>160</v>
      </c>
      <c r="H104" s="11">
        <v>192.4</v>
      </c>
      <c r="I104" s="19">
        <v>216.33</v>
      </c>
      <c r="J104" s="16">
        <f t="shared" si="4"/>
        <v>112.43762993762994</v>
      </c>
    </row>
    <row r="105" spans="1:10" ht="26.25" customHeight="1">
      <c r="A105" s="42"/>
      <c r="B105" s="6" t="s">
        <v>168</v>
      </c>
      <c r="C105" s="3" t="s">
        <v>99</v>
      </c>
      <c r="D105" s="3" t="s">
        <v>5</v>
      </c>
      <c r="E105" s="3" t="s">
        <v>100</v>
      </c>
      <c r="F105" s="3" t="s">
        <v>171</v>
      </c>
      <c r="G105" s="3" t="s">
        <v>9</v>
      </c>
      <c r="H105" s="11">
        <v>686.4</v>
      </c>
      <c r="I105" s="19">
        <v>686.4</v>
      </c>
      <c r="J105" s="16">
        <f t="shared" si="4"/>
        <v>100</v>
      </c>
    </row>
    <row r="106" spans="1:10" ht="26.25" customHeight="1">
      <c r="A106" s="42"/>
      <c r="B106" s="6" t="s">
        <v>170</v>
      </c>
      <c r="C106" s="3" t="s">
        <v>99</v>
      </c>
      <c r="D106" s="3" t="s">
        <v>5</v>
      </c>
      <c r="E106" s="3" t="s">
        <v>100</v>
      </c>
      <c r="F106" s="3" t="s">
        <v>171</v>
      </c>
      <c r="G106" s="3" t="s">
        <v>160</v>
      </c>
      <c r="H106" s="11">
        <v>25.54</v>
      </c>
      <c r="I106" s="19">
        <v>1.62</v>
      </c>
      <c r="J106" s="16">
        <f t="shared" si="4"/>
        <v>6.342991386061081</v>
      </c>
    </row>
    <row r="107" spans="1:10" ht="25.5" customHeight="1">
      <c r="A107" s="42"/>
      <c r="B107" s="6" t="s">
        <v>43</v>
      </c>
      <c r="C107" s="3" t="s">
        <v>99</v>
      </c>
      <c r="D107" s="3" t="s">
        <v>5</v>
      </c>
      <c r="E107" s="3" t="s">
        <v>100</v>
      </c>
      <c r="F107" s="3" t="s">
        <v>104</v>
      </c>
      <c r="G107" s="3" t="s">
        <v>15</v>
      </c>
      <c r="H107" s="11">
        <v>199.26</v>
      </c>
      <c r="I107" s="19">
        <v>199.262</v>
      </c>
      <c r="J107" s="16">
        <f t="shared" si="4"/>
        <v>100.00100371374086</v>
      </c>
    </row>
    <row r="108" spans="1:10" ht="27.75" customHeight="1">
      <c r="A108" s="42"/>
      <c r="B108" s="6" t="s">
        <v>81</v>
      </c>
      <c r="C108" s="3" t="s">
        <v>99</v>
      </c>
      <c r="D108" s="3" t="s">
        <v>5</v>
      </c>
      <c r="E108" s="3" t="s">
        <v>100</v>
      </c>
      <c r="F108" s="3" t="s">
        <v>104</v>
      </c>
      <c r="G108" s="3" t="s">
        <v>8</v>
      </c>
      <c r="H108" s="11">
        <v>585.39</v>
      </c>
      <c r="I108" s="19">
        <v>230.75</v>
      </c>
      <c r="J108" s="16">
        <f t="shared" si="4"/>
        <v>39.418165667332886</v>
      </c>
    </row>
    <row r="109" spans="1:10" ht="27.75" customHeight="1">
      <c r="A109" s="35"/>
      <c r="B109" s="6" t="s">
        <v>170</v>
      </c>
      <c r="C109" s="3" t="s">
        <v>99</v>
      </c>
      <c r="D109" s="3" t="s">
        <v>5</v>
      </c>
      <c r="E109" s="3" t="s">
        <v>100</v>
      </c>
      <c r="F109" s="3" t="s">
        <v>173</v>
      </c>
      <c r="G109" s="3" t="s">
        <v>160</v>
      </c>
      <c r="H109" s="11">
        <v>533.8</v>
      </c>
      <c r="I109" s="19">
        <v>533.8</v>
      </c>
      <c r="J109" s="16">
        <f t="shared" si="4"/>
        <v>100</v>
      </c>
    </row>
    <row r="110" spans="1:10" ht="27.75" customHeight="1">
      <c r="A110" s="41"/>
      <c r="B110" s="6" t="s">
        <v>172</v>
      </c>
      <c r="C110" s="3" t="s">
        <v>99</v>
      </c>
      <c r="D110" s="3" t="s">
        <v>5</v>
      </c>
      <c r="E110" s="3" t="s">
        <v>100</v>
      </c>
      <c r="F110" s="3" t="s">
        <v>104</v>
      </c>
      <c r="G110" s="3" t="s">
        <v>130</v>
      </c>
      <c r="H110" s="11">
        <v>202.266</v>
      </c>
      <c r="I110" s="19">
        <v>202.266</v>
      </c>
      <c r="J110" s="16">
        <f>I110/H110*100</f>
        <v>100</v>
      </c>
    </row>
    <row r="111" spans="1:10" ht="31.5" customHeight="1">
      <c r="A111" s="42"/>
      <c r="B111" s="6" t="s">
        <v>45</v>
      </c>
      <c r="C111" s="3" t="s">
        <v>99</v>
      </c>
      <c r="D111" s="3" t="s">
        <v>5</v>
      </c>
      <c r="E111" s="3" t="s">
        <v>100</v>
      </c>
      <c r="F111" s="3" t="s">
        <v>104</v>
      </c>
      <c r="G111" s="3" t="s">
        <v>16</v>
      </c>
      <c r="H111" s="11">
        <v>5.16</v>
      </c>
      <c r="I111" s="19">
        <v>5.163</v>
      </c>
      <c r="J111" s="16">
        <v>0</v>
      </c>
    </row>
    <row r="112" spans="1:10" ht="20.25" customHeight="1">
      <c r="A112" s="42"/>
      <c r="B112" s="6" t="s">
        <v>6</v>
      </c>
      <c r="C112" s="3" t="s">
        <v>99</v>
      </c>
      <c r="D112" s="3" t="s">
        <v>5</v>
      </c>
      <c r="E112" s="3" t="s">
        <v>100</v>
      </c>
      <c r="F112" s="3" t="s">
        <v>104</v>
      </c>
      <c r="G112" s="3" t="s">
        <v>148</v>
      </c>
      <c r="H112" s="11">
        <v>414.12</v>
      </c>
      <c r="I112" s="19">
        <v>414.12</v>
      </c>
      <c r="J112" s="16">
        <f t="shared" si="4"/>
        <v>100</v>
      </c>
    </row>
    <row r="113" spans="1:10" ht="18" customHeight="1">
      <c r="A113" s="42"/>
      <c r="B113" s="1" t="s">
        <v>105</v>
      </c>
      <c r="C113" s="5">
        <v>857</v>
      </c>
      <c r="D113" s="7" t="s">
        <v>106</v>
      </c>
      <c r="E113" s="5"/>
      <c r="F113" s="7"/>
      <c r="G113" s="5"/>
      <c r="H113" s="10">
        <f>H114+H129</f>
        <v>4594.593</v>
      </c>
      <c r="I113" s="10">
        <f>I114+I129</f>
        <v>4594.593</v>
      </c>
      <c r="J113" s="15">
        <f t="shared" si="4"/>
        <v>100</v>
      </c>
    </row>
    <row r="114" spans="1:10" ht="15.75" customHeight="1">
      <c r="A114" s="42"/>
      <c r="B114" s="1" t="s">
        <v>107</v>
      </c>
      <c r="C114" s="5">
        <v>857</v>
      </c>
      <c r="D114" s="3" t="s">
        <v>106</v>
      </c>
      <c r="E114" s="3" t="s">
        <v>5</v>
      </c>
      <c r="F114" s="3"/>
      <c r="G114" s="3"/>
      <c r="H114" s="9">
        <f>H115</f>
        <v>3564.02</v>
      </c>
      <c r="I114" s="9">
        <f>I115</f>
        <v>3564.02</v>
      </c>
      <c r="J114" s="15">
        <f t="shared" si="4"/>
        <v>100</v>
      </c>
    </row>
    <row r="115" spans="1:10" ht="17.25" customHeight="1">
      <c r="A115" s="42"/>
      <c r="B115" s="1" t="s">
        <v>108</v>
      </c>
      <c r="C115" s="5">
        <v>857</v>
      </c>
      <c r="D115" s="3" t="s">
        <v>106</v>
      </c>
      <c r="E115" s="3" t="s">
        <v>5</v>
      </c>
      <c r="F115" s="3"/>
      <c r="G115" s="3"/>
      <c r="H115" s="9">
        <f>H116+H117+H118+H119+H120+H121+H122+H123+H124+H126+H127+H128+H125</f>
        <v>3564.02</v>
      </c>
      <c r="I115" s="9">
        <f>I116+I117+I118+I119+I120+I121+I122+I123+I124+I126+I127+I128+I125</f>
        <v>3564.02</v>
      </c>
      <c r="J115" s="15">
        <f t="shared" si="4"/>
        <v>100</v>
      </c>
    </row>
    <row r="116" spans="1:10" ht="25.5" customHeight="1">
      <c r="A116" s="42"/>
      <c r="B116" s="6" t="s">
        <v>79</v>
      </c>
      <c r="C116" s="5">
        <v>857</v>
      </c>
      <c r="D116" s="3" t="s">
        <v>106</v>
      </c>
      <c r="E116" s="3" t="s">
        <v>5</v>
      </c>
      <c r="F116" s="3" t="s">
        <v>110</v>
      </c>
      <c r="G116" s="3" t="s">
        <v>9</v>
      </c>
      <c r="H116" s="11">
        <v>485.804</v>
      </c>
      <c r="I116" s="11">
        <v>485.804</v>
      </c>
      <c r="J116" s="16">
        <f t="shared" si="4"/>
        <v>100</v>
      </c>
    </row>
    <row r="117" spans="1:10" ht="25.5" customHeight="1">
      <c r="A117" s="42"/>
      <c r="B117" s="6" t="s">
        <v>79</v>
      </c>
      <c r="C117" s="5">
        <v>857</v>
      </c>
      <c r="D117" s="3" t="s">
        <v>106</v>
      </c>
      <c r="E117" s="3" t="s">
        <v>5</v>
      </c>
      <c r="F117" s="3" t="s">
        <v>135</v>
      </c>
      <c r="G117" s="3" t="s">
        <v>9</v>
      </c>
      <c r="H117" s="11">
        <v>660</v>
      </c>
      <c r="I117" s="11">
        <v>660</v>
      </c>
      <c r="J117" s="16">
        <f>I117/H117*100</f>
        <v>100</v>
      </c>
    </row>
    <row r="118" spans="1:10" ht="25.5" customHeight="1">
      <c r="A118" s="42"/>
      <c r="B118" s="6" t="s">
        <v>79</v>
      </c>
      <c r="C118" s="5">
        <v>857</v>
      </c>
      <c r="D118" s="3" t="s">
        <v>106</v>
      </c>
      <c r="E118" s="3" t="s">
        <v>5</v>
      </c>
      <c r="F118" s="3" t="s">
        <v>109</v>
      </c>
      <c r="G118" s="3" t="s">
        <v>9</v>
      </c>
      <c r="H118" s="11">
        <v>908.775</v>
      </c>
      <c r="I118" s="11">
        <v>908.775</v>
      </c>
      <c r="J118" s="16">
        <f t="shared" si="4"/>
        <v>100</v>
      </c>
    </row>
    <row r="119" spans="1:10" ht="25.5" customHeight="1">
      <c r="A119" s="42"/>
      <c r="B119" s="6" t="s">
        <v>80</v>
      </c>
      <c r="C119" s="5">
        <v>857</v>
      </c>
      <c r="D119" s="3" t="s">
        <v>106</v>
      </c>
      <c r="E119" s="3" t="s">
        <v>5</v>
      </c>
      <c r="F119" s="3" t="s">
        <v>109</v>
      </c>
      <c r="G119" s="3" t="s">
        <v>14</v>
      </c>
      <c r="H119" s="11">
        <v>9.031</v>
      </c>
      <c r="I119" s="11">
        <v>9.031</v>
      </c>
      <c r="J119" s="16">
        <f t="shared" si="4"/>
        <v>100</v>
      </c>
    </row>
    <row r="120" spans="1:10" ht="25.5" customHeight="1">
      <c r="A120" s="42"/>
      <c r="B120" s="6" t="s">
        <v>159</v>
      </c>
      <c r="C120" s="5">
        <v>857</v>
      </c>
      <c r="D120" s="3" t="s">
        <v>106</v>
      </c>
      <c r="E120" s="3" t="s">
        <v>5</v>
      </c>
      <c r="F120" s="3" t="s">
        <v>110</v>
      </c>
      <c r="G120" s="3" t="s">
        <v>160</v>
      </c>
      <c r="H120" s="11">
        <v>116.694</v>
      </c>
      <c r="I120" s="11">
        <v>116.694</v>
      </c>
      <c r="J120" s="16">
        <f>I120/H120*100</f>
        <v>100</v>
      </c>
    </row>
    <row r="121" spans="1:10" ht="25.5" customHeight="1">
      <c r="A121" s="42"/>
      <c r="B121" s="6" t="s">
        <v>159</v>
      </c>
      <c r="C121" s="5">
        <v>857</v>
      </c>
      <c r="D121" s="3" t="s">
        <v>106</v>
      </c>
      <c r="E121" s="3" t="s">
        <v>5</v>
      </c>
      <c r="F121" s="3" t="s">
        <v>135</v>
      </c>
      <c r="G121" s="3" t="s">
        <v>160</v>
      </c>
      <c r="H121" s="11">
        <v>199.268</v>
      </c>
      <c r="I121" s="11">
        <v>199.268</v>
      </c>
      <c r="J121" s="16">
        <f>I121/H121*100</f>
        <v>100</v>
      </c>
    </row>
    <row r="122" spans="1:10" ht="25.5" customHeight="1">
      <c r="A122" s="42"/>
      <c r="B122" s="6" t="s">
        <v>159</v>
      </c>
      <c r="C122" s="5">
        <v>857</v>
      </c>
      <c r="D122" s="3" t="s">
        <v>106</v>
      </c>
      <c r="E122" s="3" t="s">
        <v>5</v>
      </c>
      <c r="F122" s="3" t="s">
        <v>109</v>
      </c>
      <c r="G122" s="3" t="s">
        <v>160</v>
      </c>
      <c r="H122" s="11">
        <v>289.64</v>
      </c>
      <c r="I122" s="11">
        <v>289.64</v>
      </c>
      <c r="J122" s="16">
        <f>I122/H122*100</f>
        <v>100</v>
      </c>
    </row>
    <row r="123" spans="1:10" ht="25.5" customHeight="1">
      <c r="A123" s="42"/>
      <c r="B123" s="6" t="s">
        <v>43</v>
      </c>
      <c r="C123" s="5">
        <v>857</v>
      </c>
      <c r="D123" s="3" t="s">
        <v>106</v>
      </c>
      <c r="E123" s="3" t="s">
        <v>5</v>
      </c>
      <c r="F123" s="3" t="s">
        <v>109</v>
      </c>
      <c r="G123" s="3" t="s">
        <v>15</v>
      </c>
      <c r="H123" s="11">
        <v>22.885</v>
      </c>
      <c r="I123" s="11">
        <v>22.885</v>
      </c>
      <c r="J123" s="16">
        <f t="shared" si="4"/>
        <v>100</v>
      </c>
    </row>
    <row r="124" spans="1:10" ht="25.5" customHeight="1">
      <c r="A124" s="42"/>
      <c r="B124" s="6" t="s">
        <v>111</v>
      </c>
      <c r="C124" s="5">
        <v>857</v>
      </c>
      <c r="D124" s="3" t="s">
        <v>106</v>
      </c>
      <c r="E124" s="3" t="s">
        <v>5</v>
      </c>
      <c r="F124" s="3" t="s">
        <v>109</v>
      </c>
      <c r="G124" s="3" t="s">
        <v>8</v>
      </c>
      <c r="H124" s="11">
        <v>812.905</v>
      </c>
      <c r="I124" s="11">
        <v>812.905</v>
      </c>
      <c r="J124" s="16">
        <f t="shared" si="4"/>
        <v>100</v>
      </c>
    </row>
    <row r="125" spans="1:10" ht="25.5" customHeight="1">
      <c r="A125" s="42"/>
      <c r="B125" s="6" t="s">
        <v>111</v>
      </c>
      <c r="C125" s="5">
        <v>857</v>
      </c>
      <c r="D125" s="3" t="s">
        <v>106</v>
      </c>
      <c r="E125" s="3" t="s">
        <v>5</v>
      </c>
      <c r="F125" s="3" t="s">
        <v>161</v>
      </c>
      <c r="G125" s="3" t="s">
        <v>8</v>
      </c>
      <c r="H125" s="11">
        <v>46.2</v>
      </c>
      <c r="I125" s="11">
        <v>46.2</v>
      </c>
      <c r="J125" s="16">
        <f t="shared" si="4"/>
        <v>100</v>
      </c>
    </row>
    <row r="126" spans="1:10" ht="25.5" customHeight="1">
      <c r="A126" s="42"/>
      <c r="B126" s="6" t="s">
        <v>111</v>
      </c>
      <c r="C126" s="5">
        <v>857</v>
      </c>
      <c r="D126" s="3" t="s">
        <v>106</v>
      </c>
      <c r="E126" s="3" t="s">
        <v>5</v>
      </c>
      <c r="F126" s="3" t="s">
        <v>133</v>
      </c>
      <c r="G126" s="3" t="s">
        <v>8</v>
      </c>
      <c r="H126" s="11">
        <v>10</v>
      </c>
      <c r="I126" s="11">
        <v>10</v>
      </c>
      <c r="J126" s="16">
        <f>I126/H126*100</f>
        <v>100</v>
      </c>
    </row>
    <row r="127" spans="1:10" ht="25.5" customHeight="1">
      <c r="A127" s="42"/>
      <c r="B127" s="6" t="s">
        <v>45</v>
      </c>
      <c r="C127" s="5">
        <v>857</v>
      </c>
      <c r="D127" s="3" t="s">
        <v>106</v>
      </c>
      <c r="E127" s="3" t="s">
        <v>5</v>
      </c>
      <c r="F127" s="3" t="s">
        <v>109</v>
      </c>
      <c r="G127" s="3" t="s">
        <v>10</v>
      </c>
      <c r="H127" s="11">
        <v>1.408</v>
      </c>
      <c r="I127" s="11">
        <v>1.408</v>
      </c>
      <c r="J127" s="16">
        <f t="shared" si="4"/>
        <v>100</v>
      </c>
    </row>
    <row r="128" spans="1:10" ht="18" customHeight="1">
      <c r="A128" s="42"/>
      <c r="B128" s="6" t="s">
        <v>6</v>
      </c>
      <c r="C128" s="5">
        <v>857</v>
      </c>
      <c r="D128" s="3" t="s">
        <v>106</v>
      </c>
      <c r="E128" s="3" t="s">
        <v>5</v>
      </c>
      <c r="F128" s="3" t="s">
        <v>109</v>
      </c>
      <c r="G128" s="3" t="s">
        <v>148</v>
      </c>
      <c r="H128" s="11">
        <v>1.41</v>
      </c>
      <c r="I128" s="11">
        <v>1.41</v>
      </c>
      <c r="J128" s="16">
        <f t="shared" si="4"/>
        <v>100</v>
      </c>
    </row>
    <row r="129" spans="1:10" ht="18" customHeight="1">
      <c r="A129" s="42"/>
      <c r="B129" s="1" t="s">
        <v>112</v>
      </c>
      <c r="C129" s="5">
        <v>857</v>
      </c>
      <c r="D129" s="3" t="s">
        <v>106</v>
      </c>
      <c r="E129" s="3"/>
      <c r="F129" s="3"/>
      <c r="G129" s="3"/>
      <c r="H129" s="9">
        <f>H130</f>
        <v>1030.573</v>
      </c>
      <c r="I129" s="9">
        <f>I130</f>
        <v>1030.573</v>
      </c>
      <c r="J129" s="15">
        <f t="shared" si="4"/>
        <v>100</v>
      </c>
    </row>
    <row r="130" spans="1:10" ht="18.75" customHeight="1">
      <c r="A130" s="42"/>
      <c r="B130" s="1" t="s">
        <v>108</v>
      </c>
      <c r="C130" s="5">
        <v>857</v>
      </c>
      <c r="D130" s="3" t="s">
        <v>106</v>
      </c>
      <c r="E130" s="3" t="s">
        <v>5</v>
      </c>
      <c r="F130" s="3"/>
      <c r="G130" s="3"/>
      <c r="H130" s="9">
        <f>H131+H132+H133+H134+H135+H136+H137+H138+H139</f>
        <v>1030.573</v>
      </c>
      <c r="I130" s="9">
        <f>I131+I132+I133+I134+I135+I136+I137+I138+I139</f>
        <v>1030.573</v>
      </c>
      <c r="J130" s="15">
        <f t="shared" si="4"/>
        <v>100</v>
      </c>
    </row>
    <row r="131" spans="1:10" ht="25.5" customHeight="1">
      <c r="A131" s="42"/>
      <c r="B131" s="6" t="s">
        <v>79</v>
      </c>
      <c r="C131" s="5">
        <v>857</v>
      </c>
      <c r="D131" s="3" t="s">
        <v>106</v>
      </c>
      <c r="E131" s="3" t="s">
        <v>5</v>
      </c>
      <c r="F131" s="3" t="s">
        <v>123</v>
      </c>
      <c r="G131" s="3" t="s">
        <v>9</v>
      </c>
      <c r="H131" s="11">
        <v>153.316</v>
      </c>
      <c r="I131" s="12">
        <v>153.316</v>
      </c>
      <c r="J131" s="16">
        <f>I131/H131*100</f>
        <v>100</v>
      </c>
    </row>
    <row r="132" spans="1:10" ht="25.5" customHeight="1">
      <c r="A132" s="42"/>
      <c r="B132" s="6" t="s">
        <v>79</v>
      </c>
      <c r="C132" s="5">
        <v>857</v>
      </c>
      <c r="D132" s="3" t="s">
        <v>106</v>
      </c>
      <c r="E132" s="3" t="s">
        <v>5</v>
      </c>
      <c r="F132" s="3" t="s">
        <v>136</v>
      </c>
      <c r="G132" s="3" t="s">
        <v>9</v>
      </c>
      <c r="H132" s="11">
        <v>402.258</v>
      </c>
      <c r="I132" s="12">
        <v>402.258</v>
      </c>
      <c r="J132" s="16">
        <f>I132/H132*100</f>
        <v>100</v>
      </c>
    </row>
    <row r="133" spans="1:10" ht="25.5" customHeight="1">
      <c r="A133" s="42"/>
      <c r="B133" s="6" t="s">
        <v>79</v>
      </c>
      <c r="C133" s="5">
        <v>857</v>
      </c>
      <c r="D133" s="3" t="s">
        <v>106</v>
      </c>
      <c r="E133" s="3" t="s">
        <v>5</v>
      </c>
      <c r="F133" s="3" t="s">
        <v>113</v>
      </c>
      <c r="G133" s="3" t="s">
        <v>9</v>
      </c>
      <c r="H133" s="11">
        <v>184.788</v>
      </c>
      <c r="I133" s="12">
        <v>184.788</v>
      </c>
      <c r="J133" s="16">
        <f t="shared" si="4"/>
        <v>100</v>
      </c>
    </row>
    <row r="134" spans="1:10" ht="25.5" customHeight="1">
      <c r="A134" s="42"/>
      <c r="B134" s="6" t="s">
        <v>80</v>
      </c>
      <c r="C134" s="5">
        <v>857</v>
      </c>
      <c r="D134" s="3" t="s">
        <v>106</v>
      </c>
      <c r="E134" s="3" t="s">
        <v>5</v>
      </c>
      <c r="F134" s="3" t="s">
        <v>113</v>
      </c>
      <c r="G134" s="3" t="s">
        <v>14</v>
      </c>
      <c r="H134" s="11">
        <v>11.716</v>
      </c>
      <c r="I134" s="12">
        <v>11.716</v>
      </c>
      <c r="J134" s="16">
        <f t="shared" si="4"/>
        <v>100</v>
      </c>
    </row>
    <row r="135" spans="1:10" ht="25.5" customHeight="1">
      <c r="A135" s="42"/>
      <c r="B135" s="6" t="s">
        <v>159</v>
      </c>
      <c r="C135" s="5">
        <v>857</v>
      </c>
      <c r="D135" s="3" t="s">
        <v>106</v>
      </c>
      <c r="E135" s="3" t="s">
        <v>5</v>
      </c>
      <c r="F135" s="3" t="s">
        <v>123</v>
      </c>
      <c r="G135" s="3" t="s">
        <v>160</v>
      </c>
      <c r="H135" s="11">
        <v>53.076</v>
      </c>
      <c r="I135" s="12">
        <v>53.076</v>
      </c>
      <c r="J135" s="16">
        <f t="shared" si="4"/>
        <v>100</v>
      </c>
    </row>
    <row r="136" spans="1:10" ht="25.5" customHeight="1">
      <c r="A136" s="42"/>
      <c r="B136" s="6" t="s">
        <v>159</v>
      </c>
      <c r="C136" s="5">
        <v>857</v>
      </c>
      <c r="D136" s="3" t="s">
        <v>106</v>
      </c>
      <c r="E136" s="3" t="s">
        <v>5</v>
      </c>
      <c r="F136" s="3" t="s">
        <v>136</v>
      </c>
      <c r="G136" s="3" t="s">
        <v>160</v>
      </c>
      <c r="H136" s="11">
        <v>121.482</v>
      </c>
      <c r="I136" s="12">
        <v>121.482</v>
      </c>
      <c r="J136" s="16">
        <f t="shared" si="4"/>
        <v>100</v>
      </c>
    </row>
    <row r="137" spans="1:10" ht="25.5" customHeight="1">
      <c r="A137" s="42"/>
      <c r="B137" s="6" t="s">
        <v>159</v>
      </c>
      <c r="C137" s="5">
        <v>857</v>
      </c>
      <c r="D137" s="3" t="s">
        <v>106</v>
      </c>
      <c r="E137" s="3" t="s">
        <v>5</v>
      </c>
      <c r="F137" s="3" t="s">
        <v>113</v>
      </c>
      <c r="G137" s="3" t="s">
        <v>160</v>
      </c>
      <c r="H137" s="11">
        <v>47.822</v>
      </c>
      <c r="I137" s="12">
        <v>47.822</v>
      </c>
      <c r="J137" s="16">
        <f t="shared" si="4"/>
        <v>100</v>
      </c>
    </row>
    <row r="138" spans="1:10" ht="25.5" customHeight="1">
      <c r="A138" s="42"/>
      <c r="B138" s="6" t="s">
        <v>43</v>
      </c>
      <c r="C138" s="5">
        <v>857</v>
      </c>
      <c r="D138" s="3" t="s">
        <v>106</v>
      </c>
      <c r="E138" s="3" t="s">
        <v>5</v>
      </c>
      <c r="F138" s="3" t="s">
        <v>162</v>
      </c>
      <c r="G138" s="3" t="s">
        <v>8</v>
      </c>
      <c r="H138" s="11">
        <v>0.315</v>
      </c>
      <c r="I138" s="12">
        <v>0.315</v>
      </c>
      <c r="J138" s="16">
        <f t="shared" si="4"/>
        <v>100</v>
      </c>
    </row>
    <row r="139" spans="1:10" ht="25.5" customHeight="1">
      <c r="A139" s="42"/>
      <c r="B139" s="6" t="s">
        <v>111</v>
      </c>
      <c r="C139" s="5">
        <v>857</v>
      </c>
      <c r="D139" s="3" t="s">
        <v>106</v>
      </c>
      <c r="E139" s="3" t="s">
        <v>5</v>
      </c>
      <c r="F139" s="3" t="s">
        <v>163</v>
      </c>
      <c r="G139" s="3" t="s">
        <v>8</v>
      </c>
      <c r="H139" s="11">
        <v>55.8</v>
      </c>
      <c r="I139" s="12">
        <v>55.8</v>
      </c>
      <c r="J139" s="16">
        <f t="shared" si="4"/>
        <v>100</v>
      </c>
    </row>
    <row r="140" spans="1:10" ht="16.5" customHeight="1">
      <c r="A140" s="39" t="s">
        <v>114</v>
      </c>
      <c r="B140" s="40"/>
      <c r="C140" s="29"/>
      <c r="D140" s="29"/>
      <c r="E140" s="29"/>
      <c r="F140" s="29"/>
      <c r="G140" s="29"/>
      <c r="H140" s="18">
        <f>H13+H62+H73+H77+H80+H86+H88+H90+H113</f>
        <v>26792.673000000003</v>
      </c>
      <c r="I140" s="18">
        <f>I13+I62+I73+I77+I80+I86+I88+I90+I113</f>
        <v>24331.553000000004</v>
      </c>
      <c r="J140" s="16">
        <f t="shared" si="4"/>
        <v>90.81420506270503</v>
      </c>
    </row>
    <row r="141" spans="1:10" ht="16.5" customHeight="1">
      <c r="A141" s="30"/>
      <c r="B141" s="30"/>
      <c r="C141" s="31"/>
      <c r="D141" s="31"/>
      <c r="E141" s="31"/>
      <c r="F141" s="31"/>
      <c r="G141" s="31"/>
      <c r="H141" s="32"/>
      <c r="I141" s="32"/>
      <c r="J141" s="33"/>
    </row>
    <row r="143" spans="2:9" ht="12.75">
      <c r="B143" s="37" t="s">
        <v>121</v>
      </c>
      <c r="C143" s="37"/>
      <c r="D143" s="37"/>
      <c r="E143" s="37"/>
      <c r="F143" s="37"/>
      <c r="G143" s="37" t="s">
        <v>166</v>
      </c>
      <c r="H143" s="37"/>
      <c r="I143" s="37"/>
    </row>
  </sheetData>
  <sheetProtection/>
  <mergeCells count="25">
    <mergeCell ref="J11:J12"/>
    <mergeCell ref="F11:F12"/>
    <mergeCell ref="A33:A78"/>
    <mergeCell ref="A79:A108"/>
    <mergeCell ref="C11:C12"/>
    <mergeCell ref="D11:D12"/>
    <mergeCell ref="A13:A32"/>
    <mergeCell ref="B11:B12"/>
    <mergeCell ref="G1:I1"/>
    <mergeCell ref="G2:J2"/>
    <mergeCell ref="G3:J3"/>
    <mergeCell ref="G4:J4"/>
    <mergeCell ref="G5:J5"/>
    <mergeCell ref="A8:H9"/>
    <mergeCell ref="G6:J6"/>
    <mergeCell ref="H10:J10"/>
    <mergeCell ref="B143:F143"/>
    <mergeCell ref="G143:I143"/>
    <mergeCell ref="I11:I12"/>
    <mergeCell ref="A140:B140"/>
    <mergeCell ref="A11:A12"/>
    <mergeCell ref="A110:A139"/>
    <mergeCell ref="H11:H12"/>
    <mergeCell ref="E11:E12"/>
    <mergeCell ref="G11:G12"/>
  </mergeCells>
  <printOptions/>
  <pageMargins left="0.15748031496062992" right="0.11811023622047245" top="0.1968503937007874" bottom="0.15748031496062992" header="0.2755905511811024" footer="0.1574803149606299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2019-10-18T06:39:34Z</cp:lastPrinted>
  <dcterms:created xsi:type="dcterms:W3CDTF">2012-07-23T09:33:14Z</dcterms:created>
  <dcterms:modified xsi:type="dcterms:W3CDTF">2020-03-23T05:45:38Z</dcterms:modified>
  <cp:category/>
  <cp:version/>
  <cp:contentType/>
  <cp:contentStatus/>
</cp:coreProperties>
</file>