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135" activeTab="2"/>
  </bookViews>
  <sheets>
    <sheet name="8" sheetId="1" r:id="rId1"/>
    <sheet name="9" sheetId="2" state="hidden" r:id="rId2"/>
    <sheet name="8.1" sheetId="3" r:id="rId3"/>
  </sheets>
  <definedNames>
    <definedName name="_xlnm.Print_Titles" localSheetId="0">'8'!$10:$11</definedName>
    <definedName name="_xlnm.Print_Area" localSheetId="0">'8'!$A$1:$H$125</definedName>
    <definedName name="_xlnm.Print_Area" localSheetId="1">'9'!#REF!</definedName>
  </definedNames>
  <calcPr fullCalcOnLoad="1"/>
</workbook>
</file>

<file path=xl/sharedStrings.xml><?xml version="1.0" encoding="utf-8"?>
<sst xmlns="http://schemas.openxmlformats.org/spreadsheetml/2006/main" count="1595" uniqueCount="305">
  <si>
    <t>МО сельское (городское) поселение «Наименование»</t>
  </si>
  <si>
    <t>«О бюджете муниципального образования  сельское (городское) поселение</t>
  </si>
  <si>
    <t>от __ ________ 20__ года №___</t>
  </si>
  <si>
    <t>КОД</t>
  </si>
  <si>
    <t>№ п/п</t>
  </si>
  <si>
    <t>(тыс. рублей)</t>
  </si>
  <si>
    <t>Плановый период</t>
  </si>
  <si>
    <t>Иные межбюджетные трансферты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</si>
  <si>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</si>
  <si>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</si>
  <si>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</si>
  <si>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</si>
  <si>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</si>
  <si>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Благоустройство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</si>
  <si>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</si>
  <si>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</si>
  <si>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</si>
  <si>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</si>
  <si>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 xml:space="preserve">Наименование </t>
  </si>
  <si>
    <t>ГРБС</t>
  </si>
  <si>
    <t>Раздел</t>
  </si>
  <si>
    <t>Подраздел</t>
  </si>
  <si>
    <t>Целевая статья</t>
  </si>
  <si>
    <t>Вид расхода</t>
  </si>
  <si>
    <t>Администрация сельского (городского) поселения "Наименование"</t>
  </si>
  <si>
    <t>01</t>
  </si>
  <si>
    <t>Функционирование высшего должностного лица субьекта Российской Федерации и органа местного самоуправления</t>
  </si>
  <si>
    <t>02</t>
  </si>
  <si>
    <t>04</t>
  </si>
  <si>
    <t>06</t>
  </si>
  <si>
    <t>13</t>
  </si>
  <si>
    <t xml:space="preserve">  НАЦИОНАЛЬНАЯ ОБОРОНА</t>
  </si>
  <si>
    <t>03</t>
  </si>
  <si>
    <t>09</t>
  </si>
  <si>
    <t>ЖИЛИЩНО - КОММУНАЛЬНОЕ ХОЗЯЙСТВО</t>
  </si>
  <si>
    <t>05</t>
  </si>
  <si>
    <t>08</t>
  </si>
  <si>
    <t>10</t>
  </si>
  <si>
    <t>11</t>
  </si>
  <si>
    <t>ВСЕГО РАСХОДОВ</t>
  </si>
  <si>
    <t>000</t>
  </si>
  <si>
    <t>КУЛЬТУРА, КИНЕМАТОГРАФИЯ</t>
  </si>
  <si>
    <t>к Решению Совета депутатов</t>
  </si>
  <si>
    <t>Обеспечение проведения выборов и референдумов</t>
  </si>
  <si>
    <t>Резервные фонды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</si>
  <si>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</si>
  <si>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</si>
  <si>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</si>
  <si>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</si>
  <si>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Дорожное хозяйство (дорожные фонды)</t>
  </si>
  <si>
    <t>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</si>
  <si>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</si>
  <si>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</si>
  <si>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культуры, кинематографии</t>
  </si>
  <si>
    <t>Физическая культура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</si>
  <si>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</si>
  <si>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</si>
  <si>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</si>
  <si>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121</t>
  </si>
  <si>
    <t>Закупка товаров, работ, услуг в сфере информационно-коммуникационных технологий</t>
  </si>
  <si>
    <t>Уплата налога на имущество организаций и земельного налога</t>
  </si>
  <si>
    <t>Уплата прочих налогов, сборов и иных платежей</t>
  </si>
  <si>
    <t>122</t>
  </si>
  <si>
    <t>242</t>
  </si>
  <si>
    <t>244</t>
  </si>
  <si>
    <t>851</t>
  </si>
  <si>
    <t>852</t>
  </si>
  <si>
    <t>07</t>
  </si>
  <si>
    <t>Проведение выборов и референдумов</t>
  </si>
  <si>
    <t>870</t>
  </si>
  <si>
    <t>830</t>
  </si>
  <si>
    <t>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</si>
  <si>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</si>
  <si>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Субсидии бюджетным учреждениям на иные цели</t>
  </si>
  <si>
    <t>612</t>
  </si>
  <si>
    <t>611</t>
  </si>
  <si>
    <t>Водное хозяйство</t>
  </si>
  <si>
    <t>Водохозяйственные мероприятия</t>
  </si>
  <si>
    <t>Другие вопросы в области жилищно-коммунального хозяйства</t>
  </si>
  <si>
    <t>621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</si>
  <si>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</si>
  <si>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540</t>
  </si>
  <si>
    <t>Процентные платежи по долговым обязательствам</t>
  </si>
  <si>
    <t xml:space="preserve">Процентные платежи по муниципальному долгу </t>
  </si>
  <si>
    <t>14</t>
  </si>
  <si>
    <t>Краткое наименование трансфертов</t>
  </si>
  <si>
    <t xml:space="preserve">000 </t>
  </si>
  <si>
    <t>Межбюджетные трансферты на осуществление части полномочий по формированию и исполнению бюджета поселения</t>
  </si>
  <si>
    <t>Исполнение судебных актов</t>
  </si>
  <si>
    <t xml:space="preserve">Предупреждение и ликвидация последствий чрезвычайных ситуаций и стихийных бедствий природного и техногенного характера
</t>
  </si>
  <si>
    <t>Уличное освещение</t>
  </si>
  <si>
    <t>Субсидии автономным учреждениям на иные цели</t>
  </si>
  <si>
    <t>622</t>
  </si>
  <si>
    <t>ОБСЛУЖИВАНИЕ ГОСУДАРСТВЕННОГО И МУНИЦИПАЛЬНОГО ДОЛГА</t>
  </si>
  <si>
    <t xml:space="preserve">Мероприятия в области использования, охраны
водных объектов и гидротехнических сооружений
</t>
  </si>
  <si>
    <t>Другие виды транспорта</t>
  </si>
  <si>
    <t>111</t>
  </si>
  <si>
    <t>112</t>
  </si>
  <si>
    <t>730</t>
  </si>
  <si>
    <t>Обслуживание муниципального долга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</si>
  <si>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</si>
  <si>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</si>
  <si>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Условно утвержденные расходы</t>
  </si>
  <si>
    <t>«Наименование»  на 2014 год и на плановый период 2015 и 2015 годов»</t>
  </si>
  <si>
    <t>999 81 00</t>
  </si>
  <si>
    <t>999 81 01</t>
  </si>
  <si>
    <t>999 81 02</t>
  </si>
  <si>
    <t>999 40 00</t>
  </si>
  <si>
    <t>999 8102</t>
  </si>
  <si>
    <t>999 8600</t>
  </si>
  <si>
    <t>999 8601</t>
  </si>
  <si>
    <t>999 8602</t>
  </si>
  <si>
    <t>999 8603</t>
  </si>
  <si>
    <t>999 8290</t>
  </si>
  <si>
    <t>999 8230</t>
  </si>
  <si>
    <t>999 8700</t>
  </si>
  <si>
    <t>999 8800</t>
  </si>
  <si>
    <t>999 8801</t>
  </si>
  <si>
    <t>999 8229</t>
  </si>
  <si>
    <t>999 8311</t>
  </si>
  <si>
    <t>999 8312</t>
  </si>
  <si>
    <t>999 4200</t>
  </si>
  <si>
    <t>999 8501</t>
  </si>
  <si>
    <t>999 8260</t>
  </si>
  <si>
    <t>999 8270</t>
  </si>
  <si>
    <t>999 4000</t>
  </si>
  <si>
    <t>Руководство и управление в сфере установленных функций  органов местного самоуправления</t>
  </si>
  <si>
    <t>Расходы на обеспечение функционирования высшего должностного лица муниципального образования</t>
  </si>
  <si>
    <t xml:space="preserve">Расходы на обеспечение функций  органов местного самоуправления </t>
  </si>
  <si>
    <t>Расходы на проведение мероприятий для детей и молодежи</t>
  </si>
  <si>
    <t xml:space="preserve">Расходы на проведение мероприятий в области физической культуры и  спорта </t>
  </si>
  <si>
    <t>Расходы на реализацию мероприятий в области социальной политики</t>
  </si>
  <si>
    <t>Прочие мероприятия, связанные с выполнением обязательств органов местного самоуправления</t>
  </si>
  <si>
    <t>Расходы на обеспечение деятельности (оказание услуг) учреждений культуры (дома культуры, другие учреждения культуры)</t>
  </si>
  <si>
    <t>Расходы на обеспечение деятельности (оказание услуг) учреждений культуры (библиотеки)</t>
  </si>
  <si>
    <t>Доплаты к пенсиям  муниципальных служащих</t>
  </si>
  <si>
    <t>Резервный фонд финансирования непредвиденных расходов администрации</t>
  </si>
  <si>
    <t>Резервный фонд администрации по предупреждению чрезвычайных ситуаций</t>
  </si>
  <si>
    <t>Резервный фонд администрации по ликвидации чрезвычайных ситуаций и последствий стихийных бедствий</t>
  </si>
  <si>
    <t>Проведение выборов в представительные органы муниципального образования</t>
  </si>
  <si>
    <t>999 41 00</t>
  </si>
  <si>
    <t>Резервные фонды местной администраций</t>
  </si>
  <si>
    <t>Межбюджетные трансферты бюджетам муниципальных образований из бюджетов сельских поселении на осуществление части полномочии по решению вопросов местного значения в соответсвии с заключенными соглашениями</t>
  </si>
  <si>
    <t>Межбюджетные трансферты на осуществление части полномочий по вопросам в области культуры</t>
  </si>
  <si>
    <t>Проведение выборов главы муниципального образования</t>
  </si>
  <si>
    <t>Ведомственная структура расходов местного бюджета на 2015-2016 годы</t>
  </si>
  <si>
    <t>999 8802</t>
  </si>
  <si>
    <t>Обеспечение деятельности финансовых, налоговых и таможенных органов и органов финансового (финансово-бюджетного) надзора (при наличии финансового органа)</t>
  </si>
  <si>
    <t>Резервные средства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</si>
  <si>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</si>
  <si>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</si>
  <si>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999 5118</t>
  </si>
  <si>
    <t>999 8900</t>
  </si>
  <si>
    <t>999 8901</t>
  </si>
  <si>
    <t>Субсидии юридическим лицам (кроме некоммерческих организаций), индивидуальным предпринимателям, физическим лицам</t>
  </si>
  <si>
    <t>999 8220</t>
  </si>
  <si>
    <t xml:space="preserve">Содержание автомобильных дорог общего пользования местного значения 
</t>
  </si>
  <si>
    <t xml:space="preserve">Бюджетные инвестиции в объекты капитального строительства государственной (муниципальной) собственности
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</si>
  <si>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</si>
  <si>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</si>
  <si>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999 8291</t>
  </si>
  <si>
    <t>999 8250</t>
  </si>
  <si>
    <t>999 5144</t>
  </si>
  <si>
    <t>360</t>
  </si>
  <si>
    <t>999 8701</t>
  </si>
  <si>
    <t>Приложение 9</t>
  </si>
  <si>
    <t xml:space="preserve">Фонд оплаты труда государственных (муниципальных) органов и взносы по обязательному социальному страхованию
</t>
  </si>
  <si>
    <t xml:space="preserve">Иные выплаты персоналу государственных (муниципальных) органов, за исключением фонда оплаты труда
</t>
  </si>
  <si>
    <t>Прочая закупка товаров, работ и услуг для обеспечения
государственных (муниципальных) нужд</t>
  </si>
  <si>
    <t xml:space="preserve"> Фонд оплаты труда казенных учреждений и взносы
по обязательному социальному страхованию
</t>
  </si>
  <si>
    <t xml:space="preserve">Иные выплаты персоналу казенных учреждений,
за исключением фонда оплаты труда
</t>
  </si>
  <si>
    <t xml:space="preserve">Другие вопросы в области социальной политики
</t>
  </si>
  <si>
    <t>Иные выплаты населению</t>
  </si>
  <si>
    <t>Пособия, компенсации и иные социальные выплаты гражданам, кроме публичных нормативных обязательств</t>
  </si>
  <si>
    <t>321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</si>
  <si>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</si>
  <si>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БИБЛИОТЕКИ</t>
  </si>
  <si>
    <t>Коммунальное хозяйство</t>
  </si>
  <si>
    <t>Подпрограмма 1. Уличное освещение</t>
  </si>
  <si>
    <t>Иные межбюджетные трансферты (бюджету муниципального образования "Муйский район" субсидии из бюджетов  поселений, входящих в состав муниципального образования "Муйский район" на решение вопросов межмуниципального характера, согласно нормативу)</t>
  </si>
  <si>
    <t xml:space="preserve">Ремонт автомобильных дорог </t>
  </si>
  <si>
    <t>Жилищное хозяйство</t>
  </si>
  <si>
    <t>Безопасность дорожного движения</t>
  </si>
  <si>
    <t xml:space="preserve">Наименование программы, подпрограммы, непрограммного мероприятия </t>
  </si>
  <si>
    <t>Программа №2 "Благоустройство  территории"</t>
  </si>
  <si>
    <t>Программа №1 "Развитие культуры"</t>
  </si>
  <si>
    <t>02 1 01 82910</t>
  </si>
  <si>
    <t>940</t>
  </si>
  <si>
    <t>01 1 01 83110</t>
  </si>
  <si>
    <t>Фонд оплаты труда казенных учреждений</t>
  </si>
  <si>
    <t>01 1 01 72160</t>
  </si>
  <si>
    <t>857</t>
  </si>
  <si>
    <t>01 1 01 72340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</si>
  <si>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</si>
  <si>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Взносы по обязательному страхованию на выплаты по оплате труда работников и иные выплаты работникам казенных учреждений</t>
  </si>
  <si>
    <t>119</t>
  </si>
  <si>
    <t>Прочая закупка товаров, работ и услуг для обеспечения государственных (муниципальных) нужд</t>
  </si>
  <si>
    <t xml:space="preserve">Уплата прочих налогов, сборов </t>
  </si>
  <si>
    <t>Подпрограмма № 2. Сохранение и развитие библиотечного развития</t>
  </si>
  <si>
    <t>01 2 02 83120</t>
  </si>
  <si>
    <t>01 2 02 72160</t>
  </si>
  <si>
    <t>01 2 02 72340</t>
  </si>
  <si>
    <t xml:space="preserve">Прочая закупка товаров, работ и услуг для обеспечения государственных (муниципальных) нужд </t>
  </si>
  <si>
    <t>ПРОГРАММНЫЕ РАСХОДЫ</t>
  </si>
  <si>
    <t>НЕПРОГРАММНЫЕ РАСХОДЫ</t>
  </si>
  <si>
    <t xml:space="preserve">Администрация муниципального образования </t>
  </si>
  <si>
    <t>Функционирование высшего должностного лица субьекта Российской Федерации и муниципального образования</t>
  </si>
  <si>
    <t xml:space="preserve">Фонд оплаты труда государственных (муниципальных) органов 
</t>
  </si>
  <si>
    <t>99 9 01 81010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</si>
  <si>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</si>
  <si>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</si>
  <si>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высших исполнительных органов государственной власти субъектов РФ, местных администраций</t>
  </si>
  <si>
    <t>99 9 01 81020</t>
  </si>
  <si>
    <t>Уплата прочих налогов, сборов</t>
  </si>
  <si>
    <t>99 9 02 81030</t>
  </si>
  <si>
    <t>950</t>
  </si>
  <si>
    <t>Исполнение судебных актов РФ и мировых соглашений по возмещению вреда, приченного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</si>
  <si>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99 9 03 82900</t>
  </si>
  <si>
    <t>Расходы на обеспечение текущей деятельности МКУ "Содружество"</t>
  </si>
  <si>
    <t>99 9 04 83590</t>
  </si>
  <si>
    <t>944</t>
  </si>
  <si>
    <t>99 9 05 51180</t>
  </si>
  <si>
    <t>Прочая закупка товаров, работ и услуг для 
государственных  (муниципальных) нужд</t>
  </si>
  <si>
    <t>99 9 06 82300</t>
  </si>
  <si>
    <t xml:space="preserve">Расходы на предупреждение и ликвидацию последствий чрезвычайных ситуаций и стихийных бедствий природного и техногенного характера
</t>
  </si>
  <si>
    <t>99 9 07 82420</t>
  </si>
  <si>
    <t>Другие вопросы в области национальной экономики</t>
  </si>
  <si>
    <t>12</t>
  </si>
  <si>
    <t>99 9 08 62030</t>
  </si>
  <si>
    <t>Внесение изменений в генеральный план землепользования и застройки территорий</t>
  </si>
  <si>
    <t>Исполнение обязательств по уплате взносов на капитальный ремонт в отношении помещений, которые находятся в муниципальной собственности</t>
  </si>
  <si>
    <t>99 9 09 82420</t>
  </si>
  <si>
    <t>Разработка схем водоснабжения, водоотведения и схем теплоснабжения</t>
  </si>
  <si>
    <t>99 9 10 82420</t>
  </si>
  <si>
    <t>Уборка ТБО на территории городского поселения</t>
  </si>
  <si>
    <t>Социальное обеспечение населения</t>
  </si>
  <si>
    <t>99 9 12 73180</t>
  </si>
  <si>
    <t>99 9 13 82600</t>
  </si>
  <si>
    <t>МЕЖБЮДЖЕТНЫЕ ТРАНСФЕРТЫ ОБЩЕГО ХАРАКТЕРА БЮДЖЕТАМ БЮДЖЕТНОЙ СИСТЕМЫ РФ</t>
  </si>
  <si>
    <t>99 9 14 63010</t>
  </si>
  <si>
    <t xml:space="preserve">           ВСЕГО РАСХОДОВ</t>
  </si>
  <si>
    <t>99 9 11 83590</t>
  </si>
  <si>
    <t>Приложение 8</t>
  </si>
  <si>
    <t>Уплата иных платежей</t>
  </si>
  <si>
    <t>853</t>
  </si>
  <si>
    <t>Приложение 8.1</t>
  </si>
  <si>
    <t>Сумма на 2018 г.</t>
  </si>
  <si>
    <t>Сумма на 2019 г.</t>
  </si>
  <si>
    <t xml:space="preserve">Распределение бюджетных ассигнований по целевым статьям (муниципальным программам и непрограмным направлениям деятельности), видам расходов, ведомствам, а также по разделам, подразделам классификации расходов бюджета муниципального образования городского поселения "Северомуйское" на 2018 год </t>
  </si>
  <si>
    <t>Расходы на предупреждение и ликвидацию последствий чрезвычайных ситуаций и стихийных бедствий природного и техногенного характера</t>
  </si>
  <si>
    <t>Прочая закупка товаров, работ и услуг для обеспечения государственных (муниципальных) нужд (Увеличение стоимости основных средств)</t>
  </si>
  <si>
    <t>Расходы на обеспечение профессиональной переподготовки, повышения квалификации глав мниципальных образований и муниципальных служащих</t>
  </si>
  <si>
    <t>БЛАГОУСТРОЙСТВО</t>
  </si>
  <si>
    <t xml:space="preserve">Распределение бюджетных ассигнований по целевым статьям (муниципальным программам и непрограмным направлениям деятельности), видам расходов, ведомствам, а также по разделам, подразделам классификации расходов бюджета муниципального образования городского поселения "Северомуйское" на 2019 и 2020 года </t>
  </si>
  <si>
    <t>Сумма на 2020 г.</t>
  </si>
  <si>
    <t>ПРОФЕССИОНАЛЬАЯ ПОДГОТОВКА, ПЕРПОДГОТОВКА И ПОВЫШЕНИЕ КВАЛФИКАЦИИ</t>
  </si>
  <si>
    <t>999</t>
  </si>
  <si>
    <t>99</t>
  </si>
  <si>
    <t>Условно-утверждаемые расходы</t>
  </si>
  <si>
    <t>99 9 99 00000</t>
  </si>
  <si>
    <t>99 9 04 72160</t>
  </si>
  <si>
    <t>Снос аварийного и непригодного для проживания жилищного фонда и рекультивации земель</t>
  </si>
  <si>
    <t>99 9 09 29200</t>
  </si>
  <si>
    <t>99 9 04 83700</t>
  </si>
  <si>
    <t>Взносы по обязательному страхованию на выплаты по оплате труда работников и иные выплаты работникам казенных учреждений (оплата решений налоговых органов)</t>
  </si>
  <si>
    <t>Исполнение судебных актов на оплату кредиторской задолженности по договорам на поставку товаров, выполнение работ и оказание услуг для обеспечения муниципальных нужд</t>
  </si>
  <si>
    <t>99 9 04 82900</t>
  </si>
  <si>
    <t>Исполнение судебных актов РФ и мировых соглашений по возмещению вреда, приченного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 (в части выплаты просроченных бюджетных обязательств)</t>
  </si>
  <si>
    <t>99 9 03 82910</t>
  </si>
  <si>
    <t>01 0 00 00000</t>
  </si>
  <si>
    <t>01 1 00 00000</t>
  </si>
  <si>
    <t>01 1 01 00000</t>
  </si>
  <si>
    <t>Обеспечение деятельности казенных учреждений  (МКУ "СКК" "Тоннельщик")</t>
  </si>
  <si>
    <t xml:space="preserve">Фонд оплаты труда казенных учреждений </t>
  </si>
  <si>
    <t>01 2 00 00000</t>
  </si>
  <si>
    <t>Обеспечение деятельности казенных учреждений  (Библиотека МКУ "СКК" "Тоннельщик")</t>
  </si>
  <si>
    <t>01 2 02 00000</t>
  </si>
  <si>
    <t>01 2 02 R5190</t>
  </si>
  <si>
    <t>01 2 02 80300</t>
  </si>
  <si>
    <t>02 0 00 00000</t>
  </si>
  <si>
    <t>02 1 00 00000</t>
  </si>
  <si>
    <t>Мероприятие Оплата за электроэнергию уличного освещения</t>
  </si>
  <si>
    <t>99 9 00 00000</t>
  </si>
  <si>
    <t>99 9 01 00000</t>
  </si>
  <si>
    <t>99 9 02 00000</t>
  </si>
  <si>
    <t>99 9 03 00000</t>
  </si>
  <si>
    <t>Исполнение судебных актов РФ и мировых соглашений по возмещению вреда</t>
  </si>
  <si>
    <t>99 9 04 00000</t>
  </si>
  <si>
    <t xml:space="preserve">Исполнение судебных актов РФ и мировых соглашений по возмещению вредана оплату кредиторской задолженности по договорам </t>
  </si>
  <si>
    <t>99 9 05 00000</t>
  </si>
  <si>
    <t>99 9 06 00000</t>
  </si>
  <si>
    <t>99 9 07 00000</t>
  </si>
  <si>
    <t>99 9 09 00000</t>
  </si>
  <si>
    <t>99 9 08 00000</t>
  </si>
  <si>
    <t>99 9 10 00000</t>
  </si>
  <si>
    <t>99 9 11 00000</t>
  </si>
  <si>
    <t>99 9 15 72870</t>
  </si>
  <si>
    <t>99 9 15 00000</t>
  </si>
  <si>
    <t>99 9 12 00000</t>
  </si>
  <si>
    <t>99 9 13 00000</t>
  </si>
  <si>
    <t>99 9 14 00000</t>
  </si>
  <si>
    <t xml:space="preserve">Подпрограмма 1 «Сохранение и развитие МКУ "СКК" «Тоннельщик» </t>
  </si>
  <si>
    <t>Подпрограмма 1 «Сохранение и развитие 
МКУ "СКК" "Тоннельщик"</t>
  </si>
  <si>
    <t xml:space="preserve">Пособия, компенсации, меры социальной поддержки </t>
  </si>
  <si>
    <t>к Решению Совета депутатов МО ГП "Северомуйское" от "21" апреля 2018 года № 16
         «О внесении изменений в бюджет муниципального образования городского поселения  
 «Северомуйское»  на 2018 год и плановый период 2019 и 2020 годов" 
от "28" декабря 2017 года № 12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</si>
</sst>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00000"/>
    <numFmt numFmtId="187" formatCode="#,##0.000"/>
    <numFmt numFmtId="188" formatCode="#,##0.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0" xfId="0" applyFont="1" applyAlignment="1">
      <alignment horizontal="right"/>
    </xf>
    <xf numFmtId="0" fontId="20" fillId="4" borderId="10" xfId="53" applyFont="1" applyFill="1" applyBorder="1" applyAlignment="1">
      <alignment horizontal="center" vertical="center" wrapText="1"/>
      <protection/>
    </xf>
    <xf numFmtId="49" fontId="27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5" fillId="4" borderId="10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4" borderId="10" xfId="53" applyFont="1" applyFill="1" applyBorder="1" applyAlignment="1">
      <alignment horizontal="center" vertical="center" wrapText="1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49" fontId="22" fillId="4" borderId="10" xfId="0" applyNumberFormat="1" applyFont="1" applyFill="1" applyBorder="1" applyAlignment="1">
      <alignment horizontal="center" vertical="center" wrapText="1"/>
    </xf>
    <xf numFmtId="49" fontId="28" fillId="4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28" fillId="4" borderId="10" xfId="0" applyNumberFormat="1" applyFont="1" applyFill="1" applyBorder="1" applyAlignment="1">
      <alignment horizontal="center" vertical="center" wrapText="1"/>
    </xf>
    <xf numFmtId="0" fontId="28" fillId="4" borderId="10" xfId="53" applyFont="1" applyFill="1" applyBorder="1" applyAlignment="1">
      <alignment horizontal="center" vertical="center" wrapText="1"/>
      <protection/>
    </xf>
    <xf numFmtId="0" fontId="28" fillId="0" borderId="10" xfId="53" applyFont="1" applyFill="1" applyBorder="1" applyAlignment="1">
      <alignment horizontal="center" vertical="center" wrapText="1"/>
      <protection/>
    </xf>
    <xf numFmtId="49" fontId="28" fillId="4" borderId="10" xfId="53" applyNumberFormat="1" applyFont="1" applyFill="1" applyBorder="1" applyAlignment="1">
      <alignment horizontal="center" vertical="center" wrapText="1"/>
      <protection/>
    </xf>
    <xf numFmtId="49" fontId="23" fillId="4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4" borderId="10" xfId="0" applyNumberFormat="1" applyFont="1" applyFill="1" applyBorder="1" applyAlignment="1">
      <alignment horizontal="center" vertical="center" wrapText="1"/>
    </xf>
    <xf numFmtId="0" fontId="23" fillId="4" borderId="10" xfId="53" applyFont="1" applyFill="1" applyBorder="1" applyAlignment="1">
      <alignment horizontal="center" vertical="center" wrapText="1"/>
      <protection/>
    </xf>
    <xf numFmtId="49" fontId="29" fillId="4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29" fillId="4" borderId="10" xfId="0" applyNumberFormat="1" applyFont="1" applyFill="1" applyBorder="1" applyAlignment="1">
      <alignment horizontal="center" vertical="center" wrapText="1"/>
    </xf>
    <xf numFmtId="0" fontId="29" fillId="4" borderId="10" xfId="53" applyFont="1" applyFill="1" applyBorder="1" applyAlignment="1">
      <alignment horizontal="center" vertical="center" wrapText="1"/>
      <protection/>
    </xf>
    <xf numFmtId="0" fontId="29" fillId="0" borderId="10" xfId="53" applyFont="1" applyFill="1" applyBorder="1" applyAlignment="1">
      <alignment horizontal="center" vertical="center" wrapText="1"/>
      <protection/>
    </xf>
    <xf numFmtId="0" fontId="29" fillId="0" borderId="10" xfId="53" applyNumberFormat="1" applyFont="1" applyFill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 horizontal="left" vertical="center" wrapText="1"/>
    </xf>
    <xf numFmtId="0" fontId="23" fillId="4" borderId="10" xfId="53" applyFont="1" applyFill="1" applyBorder="1" applyAlignment="1">
      <alignment horizontal="left" vertical="center" wrapText="1"/>
      <protection/>
    </xf>
    <xf numFmtId="0" fontId="24" fillId="0" borderId="10" xfId="53" applyFont="1" applyFill="1" applyBorder="1" applyAlignment="1">
      <alignment horizontal="left" vertical="center" wrapText="1"/>
      <protection/>
    </xf>
    <xf numFmtId="0" fontId="23" fillId="0" borderId="10" xfId="53" applyFont="1" applyFill="1" applyBorder="1" applyAlignment="1">
      <alignment horizontal="left" vertical="center" wrapText="1"/>
      <protection/>
    </xf>
    <xf numFmtId="0" fontId="23" fillId="4" borderId="10" xfId="0" applyNumberFormat="1" applyFont="1" applyFill="1" applyBorder="1" applyAlignment="1">
      <alignment horizontal="left" vertical="center" wrapText="1"/>
    </xf>
    <xf numFmtId="0" fontId="24" fillId="0" borderId="10" xfId="0" applyNumberFormat="1" applyFont="1" applyFill="1" applyBorder="1" applyAlignment="1">
      <alignment horizontal="left"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0" fontId="30" fillId="0" borderId="10" xfId="53" applyFont="1" applyFill="1" applyBorder="1" applyAlignment="1">
      <alignment horizontal="left" vertical="center" wrapText="1"/>
      <protection/>
    </xf>
    <xf numFmtId="49" fontId="24" fillId="0" borderId="10" xfId="0" applyNumberFormat="1" applyFont="1" applyFill="1" applyBorder="1" applyAlignment="1">
      <alignment horizontal="center" vertical="center" wrapText="1"/>
    </xf>
    <xf numFmtId="49" fontId="23" fillId="0" borderId="10" xfId="53" applyNumberFormat="1" applyFont="1" applyFill="1" applyBorder="1" applyAlignment="1">
      <alignment horizontal="center" vertical="center" wrapText="1"/>
      <protection/>
    </xf>
    <xf numFmtId="49" fontId="23" fillId="4" borderId="10" xfId="53" applyNumberFormat="1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 wrapText="1"/>
    </xf>
    <xf numFmtId="49" fontId="24" fillId="0" borderId="10" xfId="0" applyNumberFormat="1" applyFont="1" applyBorder="1" applyAlignment="1">
      <alignment horizontal="center" vertical="center"/>
    </xf>
    <xf numFmtId="185" fontId="27" fillId="24" borderId="10" xfId="0" applyNumberFormat="1" applyFont="1" applyFill="1" applyBorder="1" applyAlignment="1">
      <alignment horizontal="center" vertical="center" wrapText="1"/>
    </xf>
    <xf numFmtId="0" fontId="25" fillId="24" borderId="10" xfId="0" applyNumberFormat="1" applyFont="1" applyFill="1" applyBorder="1" applyAlignment="1">
      <alignment horizontal="center" vertical="center" wrapText="1"/>
    </xf>
    <xf numFmtId="0" fontId="25" fillId="24" borderId="10" xfId="53" applyFont="1" applyFill="1" applyBorder="1" applyAlignment="1">
      <alignment horizontal="center" vertical="center" wrapText="1"/>
      <protection/>
    </xf>
    <xf numFmtId="0" fontId="20" fillId="24" borderId="10" xfId="53" applyFont="1" applyFill="1" applyBorder="1" applyAlignment="1">
      <alignment horizontal="center" vertical="center" wrapText="1"/>
      <protection/>
    </xf>
    <xf numFmtId="0" fontId="23" fillId="24" borderId="10" xfId="0" applyFont="1" applyFill="1" applyBorder="1" applyAlignment="1">
      <alignment/>
    </xf>
    <xf numFmtId="0" fontId="23" fillId="0" borderId="10" xfId="0" applyFont="1" applyFill="1" applyBorder="1" applyAlignment="1">
      <alignment horizontal="left" wrapText="1"/>
    </xf>
    <xf numFmtId="0" fontId="23" fillId="25" borderId="0" xfId="0" applyFont="1" applyFill="1" applyAlignment="1">
      <alignment/>
    </xf>
    <xf numFmtId="0" fontId="23" fillId="25" borderId="0" xfId="0" applyFont="1" applyFill="1" applyBorder="1" applyAlignment="1">
      <alignment horizontal="center" vertical="center"/>
    </xf>
    <xf numFmtId="0" fontId="23" fillId="25" borderId="0" xfId="0" applyFont="1" applyFill="1" applyBorder="1" applyAlignment="1">
      <alignment horizontal="center" wrapText="1"/>
    </xf>
    <xf numFmtId="0" fontId="20" fillId="25" borderId="0" xfId="0" applyFont="1" applyFill="1" applyAlignment="1">
      <alignment horizontal="right"/>
    </xf>
    <xf numFmtId="4" fontId="23" fillId="0" borderId="10" xfId="0" applyNumberFormat="1" applyFont="1" applyFill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center" vertical="center" wrapText="1"/>
    </xf>
    <xf numFmtId="49" fontId="35" fillId="0" borderId="10" xfId="0" applyNumberFormat="1" applyFont="1" applyFill="1" applyBorder="1" applyAlignment="1">
      <alignment vertical="top" wrapText="1"/>
    </xf>
    <xf numFmtId="49" fontId="31" fillId="0" borderId="10" xfId="0" applyNumberFormat="1" applyFont="1" applyFill="1" applyBorder="1" applyAlignment="1">
      <alignment horizontal="left" vertical="top" wrapText="1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/>
    </xf>
    <xf numFmtId="49" fontId="24" fillId="0" borderId="11" xfId="0" applyNumberFormat="1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0" fontId="23" fillId="0" borderId="10" xfId="53" applyFont="1" applyFill="1" applyBorder="1" applyAlignment="1">
      <alignment horizontal="center" vertical="center" wrapText="1"/>
      <protection/>
    </xf>
    <xf numFmtId="4" fontId="24" fillId="0" borderId="10" xfId="53" applyNumberFormat="1" applyFont="1" applyFill="1" applyBorder="1" applyAlignment="1">
      <alignment horizontal="center" vertical="center" wrapText="1"/>
      <protection/>
    </xf>
    <xf numFmtId="0" fontId="23" fillId="0" borderId="0" xfId="0" applyFont="1" applyFill="1" applyAlignment="1">
      <alignment vertical="center"/>
    </xf>
    <xf numFmtId="0" fontId="23" fillId="0" borderId="10" xfId="0" applyFont="1" applyFill="1" applyBorder="1" applyAlignment="1">
      <alignment/>
    </xf>
    <xf numFmtId="4" fontId="24" fillId="0" borderId="10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 wrapText="1"/>
    </xf>
    <xf numFmtId="4" fontId="23" fillId="0" borderId="10" xfId="53" applyNumberFormat="1" applyFont="1" applyFill="1" applyBorder="1" applyAlignment="1">
      <alignment horizontal="center" vertical="center" wrapText="1"/>
      <protection/>
    </xf>
    <xf numFmtId="0" fontId="24" fillId="0" borderId="10" xfId="53" applyFont="1" applyFill="1" applyBorder="1" applyAlignment="1">
      <alignment horizontal="center" vertical="center" wrapText="1"/>
      <protection/>
    </xf>
    <xf numFmtId="4" fontId="24" fillId="0" borderId="10" xfId="0" applyNumberFormat="1" applyFont="1" applyFill="1" applyBorder="1" applyAlignment="1">
      <alignment horizontal="center" wrapText="1"/>
    </xf>
    <xf numFmtId="0" fontId="23" fillId="0" borderId="0" xfId="0" applyFont="1" applyFill="1" applyAlignment="1">
      <alignment horizontal="right"/>
    </xf>
    <xf numFmtId="49" fontId="34" fillId="0" borderId="10" xfId="0" applyNumberFormat="1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vertical="center"/>
    </xf>
    <xf numFmtId="49" fontId="34" fillId="0" borderId="10" xfId="0" applyNumberFormat="1" applyFont="1" applyFill="1" applyBorder="1" applyAlignment="1">
      <alignment vertical="top" wrapText="1"/>
    </xf>
    <xf numFmtId="49" fontId="23" fillId="25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right"/>
    </xf>
    <xf numFmtId="0" fontId="23" fillId="0" borderId="0" xfId="0" applyFont="1" applyFill="1" applyBorder="1" applyAlignment="1">
      <alignment horizontal="center" vertical="center"/>
    </xf>
    <xf numFmtId="187" fontId="23" fillId="0" borderId="0" xfId="0" applyNumberFormat="1" applyFont="1" applyFill="1" applyAlignment="1">
      <alignment/>
    </xf>
    <xf numFmtId="186" fontId="34" fillId="0" borderId="10" xfId="0" applyNumberFormat="1" applyFont="1" applyFill="1" applyBorder="1" applyAlignment="1">
      <alignment vertical="center" wrapText="1"/>
    </xf>
    <xf numFmtId="0" fontId="32" fillId="0" borderId="0" xfId="0" applyFont="1" applyAlignment="1">
      <alignment wrapText="1"/>
    </xf>
    <xf numFmtId="49" fontId="23" fillId="25" borderId="10" xfId="0" applyNumberFormat="1" applyFont="1" applyFill="1" applyBorder="1" applyAlignment="1">
      <alignment vertical="center" wrapText="1"/>
    </xf>
    <xf numFmtId="0" fontId="24" fillId="0" borderId="0" xfId="0" applyFont="1" applyAlignment="1">
      <alignment wrapText="1"/>
    </xf>
    <xf numFmtId="0" fontId="23" fillId="26" borderId="10" xfId="53" applyFont="1" applyFill="1" applyBorder="1" applyAlignment="1">
      <alignment horizontal="left" vertical="center" wrapText="1"/>
      <protection/>
    </xf>
    <xf numFmtId="0" fontId="23" fillId="0" borderId="0" xfId="0" applyFont="1" applyFill="1" applyAlignment="1">
      <alignment horizontal="right" vertical="top" wrapText="1"/>
    </xf>
    <xf numFmtId="0" fontId="23" fillId="0" borderId="0" xfId="0" applyFont="1" applyFill="1" applyAlignment="1">
      <alignment horizontal="right" vertical="top"/>
    </xf>
    <xf numFmtId="0" fontId="23" fillId="0" borderId="14" xfId="0" applyFont="1" applyFill="1" applyBorder="1" applyAlignment="1">
      <alignment horizontal="center" vertical="top" wrapText="1"/>
    </xf>
    <xf numFmtId="0" fontId="23" fillId="0" borderId="15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24" fillId="0" borderId="16" xfId="0" applyFont="1" applyFill="1" applyBorder="1" applyAlignment="1">
      <alignment horizontal="left" vertical="center" wrapText="1"/>
    </xf>
    <xf numFmtId="0" fontId="24" fillId="0" borderId="17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right"/>
    </xf>
    <xf numFmtId="0" fontId="22" fillId="0" borderId="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85" fontId="24" fillId="0" borderId="10" xfId="0" applyNumberFormat="1" applyFont="1" applyFill="1" applyBorder="1" applyAlignment="1">
      <alignment horizontal="center" vertical="center" wrapText="1"/>
    </xf>
    <xf numFmtId="49" fontId="24" fillId="0" borderId="14" xfId="0" applyNumberFormat="1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3" fillId="0" borderId="13" xfId="0" applyFont="1" applyFill="1" applyBorder="1" applyAlignment="1">
      <alignment horizontal="right"/>
    </xf>
    <xf numFmtId="0" fontId="23" fillId="25" borderId="0" xfId="0" applyFont="1" applyFill="1" applyAlignment="1">
      <alignment horizontal="right"/>
    </xf>
    <xf numFmtId="0" fontId="23" fillId="25" borderId="0" xfId="0" applyFont="1" applyFill="1" applyAlignment="1">
      <alignment horizontal="right" vertical="top" wrapText="1"/>
    </xf>
    <xf numFmtId="0" fontId="23" fillId="25" borderId="0" xfId="0" applyFont="1" applyFill="1" applyAlignment="1">
      <alignment horizontal="right"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ункциональная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6"/>
  <sheetViews>
    <sheetView view="pageLayout" zoomScale="70" zoomScaleSheetLayoutView="130" zoomScalePageLayoutView="70" workbookViewId="0" topLeftCell="A1">
      <selection activeCell="G16" sqref="G16"/>
    </sheetView>
  </sheetViews>
  <sheetFormatPr defaultColWidth="9.00390625" defaultRowHeight="12.75"/>
  <cols>
    <col min="1" max="1" width="4.25390625" style="55" customWidth="1"/>
    <col min="2" max="2" width="51.75390625" style="55" customWidth="1"/>
    <col min="3" max="3" width="14.375" style="55" customWidth="1"/>
    <col min="4" max="4" width="7.875" style="55" customWidth="1"/>
    <col min="5" max="5" width="6.625" style="55" customWidth="1"/>
    <col min="6" max="6" width="7.00390625" style="55" customWidth="1"/>
    <col min="7" max="7" width="9.25390625" style="55" customWidth="1"/>
    <col min="8" max="8" width="15.875" style="55" customWidth="1"/>
    <col min="9" max="16384" width="9.125" style="55" customWidth="1"/>
  </cols>
  <sheetData>
    <row r="1" spans="1:8" ht="12.75" customHeight="1">
      <c r="A1" s="63"/>
      <c r="B1" s="63"/>
      <c r="C1" s="63"/>
      <c r="D1" s="100" t="s">
        <v>242</v>
      </c>
      <c r="E1" s="100"/>
      <c r="F1" s="100"/>
      <c r="G1" s="100"/>
      <c r="H1" s="100"/>
    </row>
    <row r="2" spans="1:8" ht="14.25" customHeight="1">
      <c r="A2" s="63"/>
      <c r="B2" s="91" t="s">
        <v>304</v>
      </c>
      <c r="C2" s="92"/>
      <c r="D2" s="92"/>
      <c r="E2" s="92"/>
      <c r="F2" s="92"/>
      <c r="G2" s="92"/>
      <c r="H2" s="92"/>
    </row>
    <row r="3" spans="1:8" ht="15" customHeight="1">
      <c r="A3" s="63"/>
      <c r="B3" s="92"/>
      <c r="C3" s="92"/>
      <c r="D3" s="92"/>
      <c r="E3" s="92"/>
      <c r="F3" s="92"/>
      <c r="G3" s="92"/>
      <c r="H3" s="92"/>
    </row>
    <row r="4" spans="1:8" ht="12.75" customHeight="1">
      <c r="A4" s="63"/>
      <c r="B4" s="92"/>
      <c r="C4" s="92"/>
      <c r="D4" s="92"/>
      <c r="E4" s="92"/>
      <c r="F4" s="92"/>
      <c r="G4" s="92"/>
      <c r="H4" s="92"/>
    </row>
    <row r="5" spans="1:8" ht="14.25" customHeight="1">
      <c r="A5" s="63"/>
      <c r="B5" s="92"/>
      <c r="C5" s="92"/>
      <c r="D5" s="92"/>
      <c r="E5" s="92"/>
      <c r="F5" s="92"/>
      <c r="G5" s="92"/>
      <c r="H5" s="92"/>
    </row>
    <row r="6" spans="1:8" ht="15">
      <c r="A6" s="63"/>
      <c r="B6" s="84"/>
      <c r="C6" s="83"/>
      <c r="D6" s="83"/>
      <c r="E6" s="83"/>
      <c r="F6" s="63"/>
      <c r="G6" s="63"/>
      <c r="H6" s="63"/>
    </row>
    <row r="7" spans="1:8" ht="12.75" customHeight="1">
      <c r="A7" s="101" t="s">
        <v>248</v>
      </c>
      <c r="B7" s="101"/>
      <c r="C7" s="101"/>
      <c r="D7" s="101"/>
      <c r="E7" s="101"/>
      <c r="F7" s="101"/>
      <c r="G7" s="101"/>
      <c r="H7" s="101"/>
    </row>
    <row r="8" spans="1:8" ht="54.75" customHeight="1">
      <c r="A8" s="101"/>
      <c r="B8" s="101"/>
      <c r="C8" s="101"/>
      <c r="D8" s="101"/>
      <c r="E8" s="101"/>
      <c r="F8" s="101"/>
      <c r="G8" s="101"/>
      <c r="H8" s="101"/>
    </row>
    <row r="9" spans="1:9" ht="12.75" customHeight="1">
      <c r="A9" s="63"/>
      <c r="B9" s="64"/>
      <c r="C9" s="65"/>
      <c r="D9" s="65"/>
      <c r="E9" s="65"/>
      <c r="F9" s="63"/>
      <c r="G9" s="63"/>
      <c r="H9" s="78" t="s">
        <v>5</v>
      </c>
      <c r="I9" s="63"/>
    </row>
    <row r="10" spans="1:9" ht="12.75">
      <c r="A10" s="102" t="s">
        <v>4</v>
      </c>
      <c r="B10" s="102" t="s">
        <v>183</v>
      </c>
      <c r="C10" s="99" t="s">
        <v>22</v>
      </c>
      <c r="D10" s="99" t="s">
        <v>23</v>
      </c>
      <c r="E10" s="104" t="s">
        <v>19</v>
      </c>
      <c r="F10" s="106" t="s">
        <v>20</v>
      </c>
      <c r="G10" s="99" t="s">
        <v>21</v>
      </c>
      <c r="H10" s="103" t="s">
        <v>246</v>
      </c>
      <c r="I10" s="63"/>
    </row>
    <row r="11" spans="1:9" ht="16.5" customHeight="1">
      <c r="A11" s="102"/>
      <c r="B11" s="102"/>
      <c r="C11" s="99"/>
      <c r="D11" s="99"/>
      <c r="E11" s="105"/>
      <c r="F11" s="106"/>
      <c r="G11" s="99"/>
      <c r="H11" s="103"/>
      <c r="I11" s="63"/>
    </row>
    <row r="12" spans="1:9" ht="16.5" customHeight="1">
      <c r="A12" s="93">
        <v>1</v>
      </c>
      <c r="B12" s="35" t="s">
        <v>203</v>
      </c>
      <c r="C12" s="43"/>
      <c r="D12" s="43"/>
      <c r="E12" s="67"/>
      <c r="F12" s="66"/>
      <c r="G12" s="43"/>
      <c r="H12" s="68">
        <f>H13+H44</f>
        <v>4292.744</v>
      </c>
      <c r="I12" s="63"/>
    </row>
    <row r="13" spans="1:9" ht="16.5" customHeight="1">
      <c r="A13" s="94"/>
      <c r="B13" s="38" t="s">
        <v>41</v>
      </c>
      <c r="C13" s="44"/>
      <c r="D13" s="69"/>
      <c r="E13" s="69"/>
      <c r="F13" s="44"/>
      <c r="G13" s="69"/>
      <c r="H13" s="70">
        <f>H14</f>
        <v>4253.884</v>
      </c>
      <c r="I13" s="63"/>
    </row>
    <row r="14" spans="1:9" ht="16.5" customHeight="1">
      <c r="A14" s="94"/>
      <c r="B14" s="37" t="s">
        <v>14</v>
      </c>
      <c r="C14" s="26"/>
      <c r="D14" s="26"/>
      <c r="E14" s="26"/>
      <c r="F14" s="26"/>
      <c r="G14" s="26"/>
      <c r="H14" s="59">
        <f>H15+H30</f>
        <v>4253.884</v>
      </c>
      <c r="I14" s="63"/>
    </row>
    <row r="15" spans="1:9" ht="15" customHeight="1">
      <c r="A15" s="94"/>
      <c r="B15" s="37" t="s">
        <v>185</v>
      </c>
      <c r="C15" s="26" t="s">
        <v>269</v>
      </c>
      <c r="D15" s="26"/>
      <c r="E15" s="26"/>
      <c r="F15" s="26"/>
      <c r="G15" s="26"/>
      <c r="H15" s="68">
        <f>H16</f>
        <v>3571.913</v>
      </c>
      <c r="I15" s="63"/>
    </row>
    <row r="16" spans="1:9" ht="27" customHeight="1">
      <c r="A16" s="94"/>
      <c r="B16" s="87" t="s">
        <v>302</v>
      </c>
      <c r="C16" s="26" t="s">
        <v>270</v>
      </c>
      <c r="D16" s="26"/>
      <c r="E16" s="26"/>
      <c r="F16" s="26"/>
      <c r="G16" s="26"/>
      <c r="H16" s="68">
        <f>H18+H19+H20+H21+H22+H23+H24+H25+H26+H27+H28+H29</f>
        <v>3571.913</v>
      </c>
      <c r="I16" s="63"/>
    </row>
    <row r="17" spans="1:9" ht="30" customHeight="1">
      <c r="A17" s="94"/>
      <c r="B17" s="88" t="s">
        <v>272</v>
      </c>
      <c r="C17" s="26" t="s">
        <v>271</v>
      </c>
      <c r="D17" s="26"/>
      <c r="E17" s="26"/>
      <c r="F17" s="26"/>
      <c r="G17" s="26"/>
      <c r="H17" s="68">
        <f>H18+H19+H20+H21+H22+H23+H24+H25+H26+H27+H28+H29</f>
        <v>3571.913</v>
      </c>
      <c r="I17" s="63"/>
    </row>
    <row r="18" spans="1:9" ht="15.75" customHeight="1">
      <c r="A18" s="94"/>
      <c r="B18" s="38" t="s">
        <v>273</v>
      </c>
      <c r="C18" s="26" t="s">
        <v>190</v>
      </c>
      <c r="D18" s="26" t="s">
        <v>96</v>
      </c>
      <c r="E18" s="26" t="s">
        <v>191</v>
      </c>
      <c r="F18" s="26" t="s">
        <v>36</v>
      </c>
      <c r="G18" s="26" t="s">
        <v>25</v>
      </c>
      <c r="H18" s="59">
        <f>492</f>
        <v>492</v>
      </c>
      <c r="I18" s="63"/>
    </row>
    <row r="19" spans="1:9" ht="16.5" customHeight="1">
      <c r="A19" s="94"/>
      <c r="B19" s="38" t="s">
        <v>189</v>
      </c>
      <c r="C19" s="26" t="s">
        <v>192</v>
      </c>
      <c r="D19" s="26" t="s">
        <v>96</v>
      </c>
      <c r="E19" s="26" t="s">
        <v>191</v>
      </c>
      <c r="F19" s="26" t="s">
        <v>36</v>
      </c>
      <c r="G19" s="26" t="s">
        <v>25</v>
      </c>
      <c r="H19" s="59">
        <v>706</v>
      </c>
      <c r="I19" s="63"/>
    </row>
    <row r="20" spans="1:9" ht="16.5" customHeight="1">
      <c r="A20" s="94"/>
      <c r="B20" s="38" t="s">
        <v>189</v>
      </c>
      <c r="C20" s="26" t="s">
        <v>188</v>
      </c>
      <c r="D20" s="26" t="s">
        <v>96</v>
      </c>
      <c r="E20" s="26" t="s">
        <v>191</v>
      </c>
      <c r="F20" s="26" t="s">
        <v>36</v>
      </c>
      <c r="G20" s="26" t="s">
        <v>25</v>
      </c>
      <c r="H20" s="59">
        <v>839.5</v>
      </c>
      <c r="I20" s="85"/>
    </row>
    <row r="21" spans="1:9" ht="41.25" customHeight="1">
      <c r="A21" s="94"/>
      <c r="B21" s="38" t="s">
        <v>193</v>
      </c>
      <c r="C21" s="26" t="s">
        <v>188</v>
      </c>
      <c r="D21" s="26" t="s">
        <v>97</v>
      </c>
      <c r="E21" s="26" t="s">
        <v>191</v>
      </c>
      <c r="F21" s="26" t="s">
        <v>36</v>
      </c>
      <c r="G21" s="26" t="s">
        <v>25</v>
      </c>
      <c r="H21" s="59">
        <v>5</v>
      </c>
      <c r="I21" s="63"/>
    </row>
    <row r="22" spans="1:9" ht="39.75" customHeight="1">
      <c r="A22" s="94"/>
      <c r="B22" s="38" t="s">
        <v>194</v>
      </c>
      <c r="C22" s="26" t="s">
        <v>190</v>
      </c>
      <c r="D22" s="26" t="s">
        <v>195</v>
      </c>
      <c r="E22" s="26" t="s">
        <v>191</v>
      </c>
      <c r="F22" s="26" t="s">
        <v>36</v>
      </c>
      <c r="G22" s="26" t="s">
        <v>25</v>
      </c>
      <c r="H22" s="59">
        <f>H18*30.2%</f>
        <v>148.584</v>
      </c>
      <c r="I22" s="63"/>
    </row>
    <row r="23" spans="1:9" ht="41.25" customHeight="1">
      <c r="A23" s="94"/>
      <c r="B23" s="38" t="s">
        <v>194</v>
      </c>
      <c r="C23" s="26" t="s">
        <v>192</v>
      </c>
      <c r="D23" s="26" t="s">
        <v>195</v>
      </c>
      <c r="E23" s="26" t="s">
        <v>191</v>
      </c>
      <c r="F23" s="26" t="s">
        <v>36</v>
      </c>
      <c r="G23" s="26" t="s">
        <v>25</v>
      </c>
      <c r="H23" s="59">
        <v>305.3</v>
      </c>
      <c r="I23" s="63"/>
    </row>
    <row r="24" spans="1:9" ht="41.25" customHeight="1">
      <c r="A24" s="94"/>
      <c r="B24" s="38" t="s">
        <v>194</v>
      </c>
      <c r="C24" s="26" t="s">
        <v>188</v>
      </c>
      <c r="D24" s="26" t="s">
        <v>195</v>
      </c>
      <c r="E24" s="26" t="s">
        <v>191</v>
      </c>
      <c r="F24" s="26" t="s">
        <v>36</v>
      </c>
      <c r="G24" s="26" t="s">
        <v>25</v>
      </c>
      <c r="H24" s="59">
        <f>H20*30.2%</f>
        <v>253.529</v>
      </c>
      <c r="I24" s="63"/>
    </row>
    <row r="25" spans="1:9" ht="29.25" customHeight="1">
      <c r="A25" s="94"/>
      <c r="B25" s="38" t="s">
        <v>59</v>
      </c>
      <c r="C25" s="26" t="s">
        <v>188</v>
      </c>
      <c r="D25" s="26" t="s">
        <v>63</v>
      </c>
      <c r="E25" s="26" t="s">
        <v>191</v>
      </c>
      <c r="F25" s="26" t="s">
        <v>36</v>
      </c>
      <c r="G25" s="26" t="s">
        <v>25</v>
      </c>
      <c r="H25" s="59">
        <v>33.5</v>
      </c>
      <c r="I25" s="63"/>
    </row>
    <row r="26" spans="1:9" ht="29.25" customHeight="1">
      <c r="A26" s="94"/>
      <c r="B26" s="38" t="s">
        <v>196</v>
      </c>
      <c r="C26" s="26" t="s">
        <v>188</v>
      </c>
      <c r="D26" s="26" t="s">
        <v>64</v>
      </c>
      <c r="E26" s="26" t="s">
        <v>191</v>
      </c>
      <c r="F26" s="26" t="s">
        <v>36</v>
      </c>
      <c r="G26" s="26" t="s">
        <v>25</v>
      </c>
      <c r="H26" s="59">
        <f>360+300+51+150-75</f>
        <v>786</v>
      </c>
      <c r="I26" s="63"/>
    </row>
    <row r="27" spans="1:9" ht="19.5" customHeight="1">
      <c r="A27" s="94"/>
      <c r="B27" s="38" t="s">
        <v>60</v>
      </c>
      <c r="C27" s="26" t="s">
        <v>188</v>
      </c>
      <c r="D27" s="26" t="s">
        <v>65</v>
      </c>
      <c r="E27" s="26" t="s">
        <v>191</v>
      </c>
      <c r="F27" s="26" t="s">
        <v>36</v>
      </c>
      <c r="G27" s="26" t="s">
        <v>25</v>
      </c>
      <c r="H27" s="59">
        <v>1.5</v>
      </c>
      <c r="I27" s="63"/>
    </row>
    <row r="28" spans="1:9" ht="19.5" customHeight="1">
      <c r="A28" s="94"/>
      <c r="B28" s="38" t="s">
        <v>197</v>
      </c>
      <c r="C28" s="26" t="s">
        <v>188</v>
      </c>
      <c r="D28" s="26" t="s">
        <v>66</v>
      </c>
      <c r="E28" s="26" t="s">
        <v>191</v>
      </c>
      <c r="F28" s="26" t="s">
        <v>36</v>
      </c>
      <c r="G28" s="26" t="s">
        <v>25</v>
      </c>
      <c r="H28" s="59">
        <v>0</v>
      </c>
      <c r="I28" s="63"/>
    </row>
    <row r="29" spans="1:9" ht="19.5" customHeight="1">
      <c r="A29" s="94"/>
      <c r="B29" s="38" t="s">
        <v>243</v>
      </c>
      <c r="C29" s="26" t="s">
        <v>188</v>
      </c>
      <c r="D29" s="26" t="s">
        <v>244</v>
      </c>
      <c r="E29" s="26" t="s">
        <v>191</v>
      </c>
      <c r="F29" s="26" t="s">
        <v>36</v>
      </c>
      <c r="G29" s="26" t="s">
        <v>25</v>
      </c>
      <c r="H29" s="59">
        <v>1</v>
      </c>
      <c r="I29" s="63"/>
    </row>
    <row r="30" spans="1:9" ht="16.5" customHeight="1">
      <c r="A30" s="94"/>
      <c r="B30" s="37" t="s">
        <v>176</v>
      </c>
      <c r="C30" s="26"/>
      <c r="D30" s="26"/>
      <c r="E30" s="26"/>
      <c r="F30" s="26"/>
      <c r="G30" s="26"/>
      <c r="H30" s="68">
        <f>H31</f>
        <v>681.9709999999999</v>
      </c>
      <c r="I30" s="63"/>
    </row>
    <row r="31" spans="1:9" ht="16.5" customHeight="1">
      <c r="A31" s="94"/>
      <c r="B31" s="37" t="s">
        <v>185</v>
      </c>
      <c r="C31" s="26" t="s">
        <v>269</v>
      </c>
      <c r="D31" s="26"/>
      <c r="E31" s="26"/>
      <c r="F31" s="26"/>
      <c r="G31" s="26"/>
      <c r="H31" s="59">
        <f>H32</f>
        <v>681.9709999999999</v>
      </c>
      <c r="I31" s="63"/>
    </row>
    <row r="32" spans="1:9" ht="26.25" customHeight="1">
      <c r="A32" s="94"/>
      <c r="B32" s="38" t="s">
        <v>198</v>
      </c>
      <c r="C32" s="26" t="s">
        <v>274</v>
      </c>
      <c r="D32" s="26"/>
      <c r="E32" s="26"/>
      <c r="F32" s="26"/>
      <c r="G32" s="26"/>
      <c r="H32" s="59">
        <f>H34+H35+H36+H37+H38+H39+H40+H41+H42+H43</f>
        <v>681.9709999999999</v>
      </c>
      <c r="I32" s="63"/>
    </row>
    <row r="33" spans="1:9" ht="27" customHeight="1">
      <c r="A33" s="94"/>
      <c r="B33" s="88" t="s">
        <v>275</v>
      </c>
      <c r="C33" s="26" t="s">
        <v>276</v>
      </c>
      <c r="D33" s="26"/>
      <c r="E33" s="26"/>
      <c r="F33" s="26"/>
      <c r="G33" s="26"/>
      <c r="H33" s="59">
        <f>H32</f>
        <v>681.9709999999999</v>
      </c>
      <c r="I33" s="63"/>
    </row>
    <row r="34" spans="1:9" ht="16.5" customHeight="1">
      <c r="A34" s="94"/>
      <c r="B34" s="38" t="s">
        <v>189</v>
      </c>
      <c r="C34" s="26" t="s">
        <v>200</v>
      </c>
      <c r="D34" s="26" t="s">
        <v>96</v>
      </c>
      <c r="E34" s="26" t="s">
        <v>191</v>
      </c>
      <c r="F34" s="26" t="s">
        <v>36</v>
      </c>
      <c r="G34" s="26" t="s">
        <v>25</v>
      </c>
      <c r="H34" s="59">
        <v>101.1</v>
      </c>
      <c r="I34" s="63"/>
    </row>
    <row r="35" spans="1:9" ht="16.5" customHeight="1">
      <c r="A35" s="94"/>
      <c r="B35" s="38" t="s">
        <v>189</v>
      </c>
      <c r="C35" s="26" t="s">
        <v>201</v>
      </c>
      <c r="D35" s="26" t="s">
        <v>96</v>
      </c>
      <c r="E35" s="26" t="s">
        <v>191</v>
      </c>
      <c r="F35" s="26" t="s">
        <v>36</v>
      </c>
      <c r="G35" s="26" t="s">
        <v>25</v>
      </c>
      <c r="H35" s="59">
        <v>227</v>
      </c>
      <c r="I35" s="63"/>
    </row>
    <row r="36" spans="1:9" ht="16.5" customHeight="1">
      <c r="A36" s="94"/>
      <c r="B36" s="38" t="s">
        <v>189</v>
      </c>
      <c r="C36" s="26" t="s">
        <v>199</v>
      </c>
      <c r="D36" s="26" t="s">
        <v>96</v>
      </c>
      <c r="E36" s="26" t="s">
        <v>191</v>
      </c>
      <c r="F36" s="26" t="s">
        <v>36</v>
      </c>
      <c r="G36" s="26" t="s">
        <v>25</v>
      </c>
      <c r="H36" s="59">
        <v>132</v>
      </c>
      <c r="I36" s="63"/>
    </row>
    <row r="37" spans="1:9" ht="43.5" customHeight="1">
      <c r="A37" s="94"/>
      <c r="B37" s="38" t="s">
        <v>193</v>
      </c>
      <c r="C37" s="26" t="s">
        <v>199</v>
      </c>
      <c r="D37" s="26" t="s">
        <v>97</v>
      </c>
      <c r="E37" s="26" t="s">
        <v>191</v>
      </c>
      <c r="F37" s="26" t="s">
        <v>36</v>
      </c>
      <c r="G37" s="26" t="s">
        <v>25</v>
      </c>
      <c r="H37" s="59">
        <v>15</v>
      </c>
      <c r="I37" s="63"/>
    </row>
    <row r="38" spans="1:9" ht="43.5" customHeight="1">
      <c r="A38" s="94"/>
      <c r="B38" s="38" t="s">
        <v>194</v>
      </c>
      <c r="C38" s="26" t="s">
        <v>200</v>
      </c>
      <c r="D38" s="26" t="s">
        <v>195</v>
      </c>
      <c r="E38" s="26" t="s">
        <v>191</v>
      </c>
      <c r="F38" s="26" t="s">
        <v>36</v>
      </c>
      <c r="G38" s="26" t="s">
        <v>25</v>
      </c>
      <c r="H38" s="59">
        <v>30.531</v>
      </c>
      <c r="I38" s="63"/>
    </row>
    <row r="39" spans="1:9" ht="43.5" customHeight="1">
      <c r="A39" s="94"/>
      <c r="B39" s="38" t="s">
        <v>194</v>
      </c>
      <c r="C39" s="26" t="s">
        <v>201</v>
      </c>
      <c r="D39" s="26" t="s">
        <v>195</v>
      </c>
      <c r="E39" s="26" t="s">
        <v>191</v>
      </c>
      <c r="F39" s="26" t="s">
        <v>36</v>
      </c>
      <c r="G39" s="26" t="s">
        <v>25</v>
      </c>
      <c r="H39" s="59">
        <v>68.6</v>
      </c>
      <c r="I39" s="63"/>
    </row>
    <row r="40" spans="1:9" ht="43.5" customHeight="1">
      <c r="A40" s="94"/>
      <c r="B40" s="38" t="s">
        <v>194</v>
      </c>
      <c r="C40" s="26" t="s">
        <v>199</v>
      </c>
      <c r="D40" s="26" t="s">
        <v>195</v>
      </c>
      <c r="E40" s="26" t="s">
        <v>191</v>
      </c>
      <c r="F40" s="26" t="s">
        <v>36</v>
      </c>
      <c r="G40" s="26" t="s">
        <v>25</v>
      </c>
      <c r="H40" s="59">
        <v>41.64</v>
      </c>
      <c r="I40" s="63"/>
    </row>
    <row r="41" spans="1:9" ht="30.75" customHeight="1">
      <c r="A41" s="94"/>
      <c r="B41" s="38" t="s">
        <v>196</v>
      </c>
      <c r="C41" s="26" t="s">
        <v>199</v>
      </c>
      <c r="D41" s="26" t="s">
        <v>64</v>
      </c>
      <c r="E41" s="26" t="s">
        <v>191</v>
      </c>
      <c r="F41" s="26" t="s">
        <v>36</v>
      </c>
      <c r="G41" s="26" t="s">
        <v>25</v>
      </c>
      <c r="H41" s="59">
        <f>10</f>
        <v>10</v>
      </c>
      <c r="I41" s="63"/>
    </row>
    <row r="42" spans="1:9" ht="40.5" customHeight="1">
      <c r="A42" s="94"/>
      <c r="B42" s="79" t="s">
        <v>250</v>
      </c>
      <c r="C42" s="60" t="s">
        <v>277</v>
      </c>
      <c r="D42" s="26" t="s">
        <v>64</v>
      </c>
      <c r="E42" s="26" t="s">
        <v>191</v>
      </c>
      <c r="F42" s="26" t="s">
        <v>36</v>
      </c>
      <c r="G42" s="26" t="s">
        <v>25</v>
      </c>
      <c r="H42" s="59">
        <v>0.3</v>
      </c>
      <c r="I42" s="63"/>
    </row>
    <row r="43" spans="1:9" ht="40.5" customHeight="1">
      <c r="A43" s="94"/>
      <c r="B43" s="79" t="s">
        <v>250</v>
      </c>
      <c r="C43" s="60" t="s">
        <v>278</v>
      </c>
      <c r="D43" s="26" t="s">
        <v>64</v>
      </c>
      <c r="E43" s="26" t="s">
        <v>191</v>
      </c>
      <c r="F43" s="26" t="s">
        <v>36</v>
      </c>
      <c r="G43" s="26" t="s">
        <v>25</v>
      </c>
      <c r="H43" s="59">
        <v>55.8</v>
      </c>
      <c r="I43" s="63"/>
    </row>
    <row r="44" spans="1:9" ht="24.75" customHeight="1">
      <c r="A44" s="94"/>
      <c r="B44" s="37" t="s">
        <v>184</v>
      </c>
      <c r="C44" s="26" t="s">
        <v>279</v>
      </c>
      <c r="D44" s="26"/>
      <c r="E44" s="26"/>
      <c r="F44" s="26"/>
      <c r="G44" s="26"/>
      <c r="H44" s="68">
        <f>H45</f>
        <v>38.86</v>
      </c>
      <c r="I44" s="63"/>
    </row>
    <row r="45" spans="1:9" ht="24.75" customHeight="1">
      <c r="A45" s="94"/>
      <c r="B45" s="38" t="s">
        <v>178</v>
      </c>
      <c r="C45" s="26" t="s">
        <v>280</v>
      </c>
      <c r="D45" s="26"/>
      <c r="E45" s="26"/>
      <c r="F45" s="26"/>
      <c r="G45" s="26"/>
      <c r="H45" s="59">
        <f>H47</f>
        <v>38.86</v>
      </c>
      <c r="I45" s="63"/>
    </row>
    <row r="46" spans="1:9" ht="24.75" customHeight="1">
      <c r="A46" s="94"/>
      <c r="B46" s="38" t="s">
        <v>281</v>
      </c>
      <c r="C46" s="26" t="s">
        <v>280</v>
      </c>
      <c r="D46" s="26"/>
      <c r="E46" s="26"/>
      <c r="F46" s="26"/>
      <c r="G46" s="26"/>
      <c r="H46" s="59">
        <f>H47</f>
        <v>38.86</v>
      </c>
      <c r="I46" s="63"/>
    </row>
    <row r="47" spans="1:9" ht="49.5" customHeight="1">
      <c r="A47" s="95"/>
      <c r="B47" s="38" t="s">
        <v>168</v>
      </c>
      <c r="C47" s="26" t="s">
        <v>186</v>
      </c>
      <c r="D47" s="26" t="s">
        <v>64</v>
      </c>
      <c r="E47" s="26" t="s">
        <v>187</v>
      </c>
      <c r="F47" s="26" t="s">
        <v>35</v>
      </c>
      <c r="G47" s="26" t="s">
        <v>32</v>
      </c>
      <c r="H47" s="59">
        <f>190-90-51.14-10</f>
        <v>38.86</v>
      </c>
      <c r="I47" s="63"/>
    </row>
    <row r="48" spans="1:9" ht="19.5" customHeight="1">
      <c r="A48" s="93">
        <v>2</v>
      </c>
      <c r="B48" s="37" t="s">
        <v>204</v>
      </c>
      <c r="C48" s="82" t="s">
        <v>282</v>
      </c>
      <c r="D48" s="26"/>
      <c r="E48" s="26"/>
      <c r="F48" s="26"/>
      <c r="G48" s="26"/>
      <c r="H48" s="68">
        <f>H49+H67+H83+H89+H93+H99+H102+H114+H117+H120+H123</f>
        <v>10157.72</v>
      </c>
      <c r="I48" s="63"/>
    </row>
    <row r="49" spans="1:9" ht="17.25" customHeight="1">
      <c r="A49" s="94"/>
      <c r="B49" s="37" t="s">
        <v>8</v>
      </c>
      <c r="C49" s="82" t="s">
        <v>282</v>
      </c>
      <c r="D49" s="26"/>
      <c r="E49" s="26"/>
      <c r="F49" s="26"/>
      <c r="G49" s="43"/>
      <c r="H49" s="68">
        <f>H50+H61</f>
        <v>2559.1</v>
      </c>
      <c r="I49" s="63"/>
    </row>
    <row r="50" spans="1:9" ht="19.5" customHeight="1">
      <c r="A50" s="95"/>
      <c r="B50" s="80" t="s">
        <v>205</v>
      </c>
      <c r="C50" s="82" t="s">
        <v>283</v>
      </c>
      <c r="D50" s="26"/>
      <c r="E50" s="26"/>
      <c r="F50" s="26"/>
      <c r="G50" s="26"/>
      <c r="H50" s="68">
        <f>H51+H54</f>
        <v>1651.32</v>
      </c>
      <c r="I50" s="63"/>
    </row>
    <row r="51" spans="1:9" ht="35.25" customHeight="1">
      <c r="A51" s="93"/>
      <c r="B51" s="37" t="s">
        <v>206</v>
      </c>
      <c r="C51" s="82" t="s">
        <v>283</v>
      </c>
      <c r="D51" s="26"/>
      <c r="E51" s="26"/>
      <c r="F51" s="26"/>
      <c r="G51" s="26"/>
      <c r="H51" s="68">
        <f>H52+H53</f>
        <v>1151.03</v>
      </c>
      <c r="I51" s="63"/>
    </row>
    <row r="52" spans="1:9" ht="25.5" customHeight="1">
      <c r="A52" s="94"/>
      <c r="B52" s="38" t="s">
        <v>207</v>
      </c>
      <c r="C52" s="26" t="s">
        <v>208</v>
      </c>
      <c r="D52" s="26" t="s">
        <v>58</v>
      </c>
      <c r="E52" s="26" t="s">
        <v>187</v>
      </c>
      <c r="F52" s="26" t="s">
        <v>25</v>
      </c>
      <c r="G52" s="26" t="s">
        <v>27</v>
      </c>
      <c r="H52" s="59">
        <f>859+35</f>
        <v>894</v>
      </c>
      <c r="I52" s="63"/>
    </row>
    <row r="53" spans="1:9" ht="39" customHeight="1">
      <c r="A53" s="94"/>
      <c r="B53" s="38" t="s">
        <v>209</v>
      </c>
      <c r="C53" s="26" t="s">
        <v>208</v>
      </c>
      <c r="D53" s="26" t="s">
        <v>210</v>
      </c>
      <c r="E53" s="26" t="s">
        <v>187</v>
      </c>
      <c r="F53" s="26" t="s">
        <v>25</v>
      </c>
      <c r="G53" s="26" t="s">
        <v>27</v>
      </c>
      <c r="H53" s="59">
        <v>257.03</v>
      </c>
      <c r="I53" s="63"/>
    </row>
    <row r="54" spans="1:9" ht="43.5" customHeight="1">
      <c r="A54" s="94"/>
      <c r="B54" s="37" t="s">
        <v>211</v>
      </c>
      <c r="C54" s="82" t="s">
        <v>283</v>
      </c>
      <c r="D54" s="72"/>
      <c r="E54" s="72"/>
      <c r="F54" s="26"/>
      <c r="G54" s="26"/>
      <c r="H54" s="73">
        <f>H55+H56+H57+H58+H59+H60</f>
        <v>500.29</v>
      </c>
      <c r="I54" s="63"/>
    </row>
    <row r="55" spans="1:9" ht="28.5" customHeight="1">
      <c r="A55" s="94"/>
      <c r="B55" s="38" t="s">
        <v>207</v>
      </c>
      <c r="C55" s="26" t="s">
        <v>212</v>
      </c>
      <c r="D55" s="26" t="s">
        <v>58</v>
      </c>
      <c r="E55" s="26" t="s">
        <v>187</v>
      </c>
      <c r="F55" s="26" t="s">
        <v>25</v>
      </c>
      <c r="G55" s="26" t="s">
        <v>28</v>
      </c>
      <c r="H55" s="59">
        <f>360+15</f>
        <v>375</v>
      </c>
      <c r="I55" s="63"/>
    </row>
    <row r="56" spans="1:9" ht="27" customHeight="1">
      <c r="A56" s="94"/>
      <c r="B56" s="38" t="s">
        <v>167</v>
      </c>
      <c r="C56" s="26" t="s">
        <v>212</v>
      </c>
      <c r="D56" s="26" t="s">
        <v>62</v>
      </c>
      <c r="E56" s="26" t="s">
        <v>187</v>
      </c>
      <c r="F56" s="26" t="s">
        <v>25</v>
      </c>
      <c r="G56" s="26" t="s">
        <v>28</v>
      </c>
      <c r="H56" s="59">
        <v>0</v>
      </c>
      <c r="I56" s="63"/>
    </row>
    <row r="57" spans="1:9" ht="43.5" customHeight="1">
      <c r="A57" s="94"/>
      <c r="B57" s="38" t="s">
        <v>209</v>
      </c>
      <c r="C57" s="26" t="s">
        <v>212</v>
      </c>
      <c r="D57" s="26" t="s">
        <v>210</v>
      </c>
      <c r="E57" s="26" t="s">
        <v>187</v>
      </c>
      <c r="F57" s="26" t="s">
        <v>25</v>
      </c>
      <c r="G57" s="26" t="s">
        <v>28</v>
      </c>
      <c r="H57" s="59">
        <v>113.25</v>
      </c>
      <c r="I57" s="63"/>
    </row>
    <row r="58" spans="1:9" ht="27.75" customHeight="1">
      <c r="A58" s="94"/>
      <c r="B58" s="38" t="s">
        <v>202</v>
      </c>
      <c r="C58" s="26" t="s">
        <v>212</v>
      </c>
      <c r="D58" s="26" t="s">
        <v>64</v>
      </c>
      <c r="E58" s="26" t="s">
        <v>187</v>
      </c>
      <c r="F58" s="26" t="s">
        <v>25</v>
      </c>
      <c r="G58" s="26" t="s">
        <v>28</v>
      </c>
      <c r="H58" s="59">
        <v>0</v>
      </c>
      <c r="I58" s="63"/>
    </row>
    <row r="59" spans="1:9" ht="23.25" customHeight="1">
      <c r="A59" s="94"/>
      <c r="B59" s="38" t="s">
        <v>213</v>
      </c>
      <c r="C59" s="26" t="s">
        <v>212</v>
      </c>
      <c r="D59" s="26" t="s">
        <v>66</v>
      </c>
      <c r="E59" s="26" t="s">
        <v>187</v>
      </c>
      <c r="F59" s="26" t="s">
        <v>25</v>
      </c>
      <c r="G59" s="26" t="s">
        <v>28</v>
      </c>
      <c r="H59" s="59">
        <v>10.54</v>
      </c>
      <c r="I59" s="63"/>
    </row>
    <row r="60" spans="1:9" ht="23.25" customHeight="1">
      <c r="A60" s="94"/>
      <c r="B60" s="38" t="s">
        <v>243</v>
      </c>
      <c r="C60" s="26" t="s">
        <v>212</v>
      </c>
      <c r="D60" s="26" t="s">
        <v>244</v>
      </c>
      <c r="E60" s="26" t="s">
        <v>187</v>
      </c>
      <c r="F60" s="26" t="s">
        <v>25</v>
      </c>
      <c r="G60" s="26" t="s">
        <v>28</v>
      </c>
      <c r="H60" s="59">
        <v>1.5</v>
      </c>
      <c r="I60" s="63"/>
    </row>
    <row r="61" spans="1:9" ht="43.5" customHeight="1">
      <c r="A61" s="94"/>
      <c r="B61" s="37" t="s">
        <v>175</v>
      </c>
      <c r="C61" s="82" t="s">
        <v>284</v>
      </c>
      <c r="D61" s="26"/>
      <c r="E61" s="26"/>
      <c r="F61" s="26"/>
      <c r="G61" s="26"/>
      <c r="H61" s="68">
        <f>H62+H63+H64+H65+H66</f>
        <v>907.78</v>
      </c>
      <c r="I61" s="63"/>
    </row>
    <row r="62" spans="1:9" ht="25.5" customHeight="1">
      <c r="A62" s="94"/>
      <c r="B62" s="38" t="s">
        <v>207</v>
      </c>
      <c r="C62" s="26" t="s">
        <v>214</v>
      </c>
      <c r="D62" s="26" t="s">
        <v>58</v>
      </c>
      <c r="E62" s="26" t="s">
        <v>215</v>
      </c>
      <c r="F62" s="26" t="s">
        <v>25</v>
      </c>
      <c r="G62" s="26" t="s">
        <v>32</v>
      </c>
      <c r="H62" s="59">
        <f>661+27</f>
        <v>688</v>
      </c>
      <c r="I62" s="63"/>
    </row>
    <row r="63" spans="1:9" ht="25.5" customHeight="1">
      <c r="A63" s="94"/>
      <c r="B63" s="38" t="s">
        <v>167</v>
      </c>
      <c r="C63" s="26" t="s">
        <v>214</v>
      </c>
      <c r="D63" s="26" t="s">
        <v>62</v>
      </c>
      <c r="E63" s="26" t="s">
        <v>215</v>
      </c>
      <c r="F63" s="26" t="s">
        <v>25</v>
      </c>
      <c r="G63" s="26" t="s">
        <v>32</v>
      </c>
      <c r="H63" s="59">
        <v>5</v>
      </c>
      <c r="I63" s="63"/>
    </row>
    <row r="64" spans="1:9" ht="39.75" customHeight="1">
      <c r="A64" s="94"/>
      <c r="B64" s="38" t="s">
        <v>209</v>
      </c>
      <c r="C64" s="26" t="s">
        <v>214</v>
      </c>
      <c r="D64" s="26" t="s">
        <v>210</v>
      </c>
      <c r="E64" s="26" t="s">
        <v>215</v>
      </c>
      <c r="F64" s="26" t="s">
        <v>25</v>
      </c>
      <c r="G64" s="26" t="s">
        <v>32</v>
      </c>
      <c r="H64" s="59">
        <v>191.78</v>
      </c>
      <c r="I64" s="63"/>
    </row>
    <row r="65" spans="1:9" ht="27" customHeight="1">
      <c r="A65" s="94"/>
      <c r="B65" s="38" t="s">
        <v>59</v>
      </c>
      <c r="C65" s="26" t="s">
        <v>214</v>
      </c>
      <c r="D65" s="26" t="s">
        <v>63</v>
      </c>
      <c r="E65" s="26" t="s">
        <v>215</v>
      </c>
      <c r="F65" s="26" t="s">
        <v>25</v>
      </c>
      <c r="G65" s="26" t="s">
        <v>32</v>
      </c>
      <c r="H65" s="59">
        <v>7</v>
      </c>
      <c r="I65" s="63"/>
    </row>
    <row r="66" spans="1:9" ht="27" customHeight="1">
      <c r="A66" s="94"/>
      <c r="B66" s="38" t="s">
        <v>168</v>
      </c>
      <c r="C66" s="26" t="s">
        <v>214</v>
      </c>
      <c r="D66" s="26" t="s">
        <v>64</v>
      </c>
      <c r="E66" s="26" t="s">
        <v>215</v>
      </c>
      <c r="F66" s="26" t="s">
        <v>25</v>
      </c>
      <c r="G66" s="26" t="s">
        <v>32</v>
      </c>
      <c r="H66" s="59">
        <v>16</v>
      </c>
      <c r="I66" s="63"/>
    </row>
    <row r="67" spans="1:9" ht="18.75" customHeight="1">
      <c r="A67" s="94"/>
      <c r="B67" s="37" t="s">
        <v>10</v>
      </c>
      <c r="C67" s="82" t="s">
        <v>282</v>
      </c>
      <c r="D67" s="26"/>
      <c r="E67" s="26"/>
      <c r="F67" s="26"/>
      <c r="G67" s="26"/>
      <c r="H67" s="68">
        <f>H73+H70+H69+H71</f>
        <v>5764.49</v>
      </c>
      <c r="I67" s="63"/>
    </row>
    <row r="68" spans="1:9" ht="30.75" customHeight="1">
      <c r="A68" s="94"/>
      <c r="B68" s="37" t="s">
        <v>286</v>
      </c>
      <c r="C68" s="82" t="s">
        <v>285</v>
      </c>
      <c r="D68" s="26"/>
      <c r="E68" s="26"/>
      <c r="F68" s="26"/>
      <c r="G68" s="26"/>
      <c r="H68" s="59">
        <f>H69+H70</f>
        <v>1561.94</v>
      </c>
      <c r="I68" s="63"/>
    </row>
    <row r="69" spans="1:9" ht="82.5" customHeight="1">
      <c r="A69" s="94"/>
      <c r="B69" s="38" t="s">
        <v>216</v>
      </c>
      <c r="C69" s="26" t="s">
        <v>217</v>
      </c>
      <c r="D69" s="26" t="s">
        <v>149</v>
      </c>
      <c r="E69" s="26" t="s">
        <v>187</v>
      </c>
      <c r="F69" s="26" t="s">
        <v>25</v>
      </c>
      <c r="G69" s="26" t="s">
        <v>30</v>
      </c>
      <c r="H69" s="59">
        <v>0</v>
      </c>
      <c r="I69" s="63"/>
    </row>
    <row r="70" spans="1:9" ht="102" customHeight="1">
      <c r="A70" s="94"/>
      <c r="B70" s="86" t="s">
        <v>267</v>
      </c>
      <c r="C70" s="26" t="s">
        <v>268</v>
      </c>
      <c r="D70" s="26" t="s">
        <v>149</v>
      </c>
      <c r="E70" s="26" t="s">
        <v>187</v>
      </c>
      <c r="F70" s="26" t="s">
        <v>25</v>
      </c>
      <c r="G70" s="26" t="s">
        <v>30</v>
      </c>
      <c r="H70" s="59">
        <f>1110.8+100+90+51.14+200+10</f>
        <v>1561.94</v>
      </c>
      <c r="I70" s="63"/>
    </row>
    <row r="71" spans="1:9" ht="44.25" customHeight="1">
      <c r="A71" s="94"/>
      <c r="B71" s="37" t="s">
        <v>288</v>
      </c>
      <c r="C71" s="82" t="s">
        <v>287</v>
      </c>
      <c r="D71" s="26"/>
      <c r="E71" s="26"/>
      <c r="F71" s="26"/>
      <c r="G71" s="26"/>
      <c r="H71" s="59">
        <f>H72</f>
        <v>100</v>
      </c>
      <c r="I71" s="63"/>
    </row>
    <row r="72" spans="1:9" ht="57.75" customHeight="1">
      <c r="A72" s="94"/>
      <c r="B72" s="86" t="s">
        <v>265</v>
      </c>
      <c r="C72" s="26" t="s">
        <v>266</v>
      </c>
      <c r="D72" s="26" t="s">
        <v>64</v>
      </c>
      <c r="E72" s="26" t="s">
        <v>187</v>
      </c>
      <c r="F72" s="26" t="s">
        <v>25</v>
      </c>
      <c r="G72" s="26" t="s">
        <v>30</v>
      </c>
      <c r="H72" s="59">
        <v>100</v>
      </c>
      <c r="I72" s="63"/>
    </row>
    <row r="73" spans="1:9" ht="28.5" customHeight="1">
      <c r="A73" s="94"/>
      <c r="B73" s="37" t="s">
        <v>218</v>
      </c>
      <c r="C73" s="26" t="s">
        <v>287</v>
      </c>
      <c r="D73" s="26"/>
      <c r="E73" s="26"/>
      <c r="F73" s="26"/>
      <c r="G73" s="26"/>
      <c r="H73" s="68">
        <f>H74+H76+H77+H79+H80+H81+H75+H78+H82</f>
        <v>4102.549999999999</v>
      </c>
      <c r="I73" s="63"/>
    </row>
    <row r="74" spans="1:9" ht="28.5" customHeight="1">
      <c r="A74" s="94"/>
      <c r="B74" s="38" t="s">
        <v>189</v>
      </c>
      <c r="C74" s="26" t="s">
        <v>219</v>
      </c>
      <c r="D74" s="26" t="s">
        <v>96</v>
      </c>
      <c r="E74" s="26" t="s">
        <v>220</v>
      </c>
      <c r="F74" s="26" t="s">
        <v>25</v>
      </c>
      <c r="G74" s="26" t="s">
        <v>30</v>
      </c>
      <c r="H74" s="59">
        <v>2014.26</v>
      </c>
      <c r="I74" s="63"/>
    </row>
    <row r="75" spans="1:9" ht="28.5" customHeight="1">
      <c r="A75" s="94"/>
      <c r="B75" s="38" t="s">
        <v>189</v>
      </c>
      <c r="C75" s="26" t="s">
        <v>260</v>
      </c>
      <c r="D75" s="26" t="s">
        <v>96</v>
      </c>
      <c r="E75" s="26" t="s">
        <v>220</v>
      </c>
      <c r="F75" s="26" t="s">
        <v>25</v>
      </c>
      <c r="G75" s="26" t="s">
        <v>30</v>
      </c>
      <c r="H75" s="59">
        <v>957.71</v>
      </c>
      <c r="I75" s="63"/>
    </row>
    <row r="76" spans="1:9" ht="40.5" customHeight="1">
      <c r="A76" s="94"/>
      <c r="B76" s="38" t="s">
        <v>193</v>
      </c>
      <c r="C76" s="26" t="s">
        <v>219</v>
      </c>
      <c r="D76" s="26" t="s">
        <v>97</v>
      </c>
      <c r="E76" s="26" t="s">
        <v>220</v>
      </c>
      <c r="F76" s="26" t="s">
        <v>25</v>
      </c>
      <c r="G76" s="26" t="s">
        <v>30</v>
      </c>
      <c r="H76" s="59">
        <v>10</v>
      </c>
      <c r="I76" s="63"/>
    </row>
    <row r="77" spans="1:9" ht="41.25" customHeight="1">
      <c r="A77" s="94"/>
      <c r="B77" s="38" t="s">
        <v>194</v>
      </c>
      <c r="C77" s="26" t="s">
        <v>219</v>
      </c>
      <c r="D77" s="26" t="s">
        <v>195</v>
      </c>
      <c r="E77" s="26" t="s">
        <v>220</v>
      </c>
      <c r="F77" s="26" t="s">
        <v>25</v>
      </c>
      <c r="G77" s="26" t="s">
        <v>30</v>
      </c>
      <c r="H77" s="59">
        <v>0.77</v>
      </c>
      <c r="I77" s="63"/>
    </row>
    <row r="78" spans="1:9" ht="41.25" customHeight="1">
      <c r="A78" s="94"/>
      <c r="B78" s="38" t="s">
        <v>264</v>
      </c>
      <c r="C78" s="26" t="s">
        <v>263</v>
      </c>
      <c r="D78" s="26" t="s">
        <v>195</v>
      </c>
      <c r="E78" s="26" t="s">
        <v>220</v>
      </c>
      <c r="F78" s="26" t="s">
        <v>25</v>
      </c>
      <c r="G78" s="26" t="s">
        <v>30</v>
      </c>
      <c r="H78" s="59">
        <v>533.8</v>
      </c>
      <c r="I78" s="63"/>
    </row>
    <row r="79" spans="1:9" ht="32.25" customHeight="1">
      <c r="A79" s="94"/>
      <c r="B79" s="38" t="s">
        <v>59</v>
      </c>
      <c r="C79" s="26" t="s">
        <v>219</v>
      </c>
      <c r="D79" s="26" t="s">
        <v>63</v>
      </c>
      <c r="E79" s="26" t="s">
        <v>220</v>
      </c>
      <c r="F79" s="26" t="s">
        <v>25</v>
      </c>
      <c r="G79" s="26" t="s">
        <v>30</v>
      </c>
      <c r="H79" s="59">
        <v>145.03</v>
      </c>
      <c r="I79" s="63"/>
    </row>
    <row r="80" spans="1:9" ht="29.25" customHeight="1">
      <c r="A80" s="94"/>
      <c r="B80" s="38" t="s">
        <v>168</v>
      </c>
      <c r="C80" s="26" t="s">
        <v>219</v>
      </c>
      <c r="D80" s="26" t="s">
        <v>64</v>
      </c>
      <c r="E80" s="26" t="s">
        <v>220</v>
      </c>
      <c r="F80" s="26" t="s">
        <v>25</v>
      </c>
      <c r="G80" s="26" t="s">
        <v>30</v>
      </c>
      <c r="H80" s="59">
        <v>120.74</v>
      </c>
      <c r="I80" s="63"/>
    </row>
    <row r="81" spans="1:9" ht="27" customHeight="1">
      <c r="A81" s="94"/>
      <c r="B81" s="38" t="s">
        <v>213</v>
      </c>
      <c r="C81" s="26" t="s">
        <v>219</v>
      </c>
      <c r="D81" s="26" t="s">
        <v>66</v>
      </c>
      <c r="E81" s="26" t="s">
        <v>220</v>
      </c>
      <c r="F81" s="26" t="s">
        <v>25</v>
      </c>
      <c r="G81" s="26" t="s">
        <v>30</v>
      </c>
      <c r="H81" s="59">
        <v>4</v>
      </c>
      <c r="I81" s="63"/>
    </row>
    <row r="82" spans="1:9" ht="21" customHeight="1">
      <c r="A82" s="94"/>
      <c r="B82" s="38" t="s">
        <v>243</v>
      </c>
      <c r="C82" s="26" t="s">
        <v>219</v>
      </c>
      <c r="D82" s="26" t="s">
        <v>244</v>
      </c>
      <c r="E82" s="26" t="s">
        <v>220</v>
      </c>
      <c r="F82" s="26" t="s">
        <v>25</v>
      </c>
      <c r="G82" s="26" t="s">
        <v>30</v>
      </c>
      <c r="H82" s="59">
        <v>316.24</v>
      </c>
      <c r="I82" s="63"/>
    </row>
    <row r="83" spans="1:9" ht="19.5" customHeight="1">
      <c r="A83" s="94"/>
      <c r="B83" s="41" t="s">
        <v>31</v>
      </c>
      <c r="C83" s="74" t="s">
        <v>289</v>
      </c>
      <c r="D83" s="74"/>
      <c r="E83" s="74"/>
      <c r="F83" s="74"/>
      <c r="G83" s="74"/>
      <c r="H83" s="68">
        <f>H84</f>
        <v>293.4</v>
      </c>
      <c r="I83" s="63"/>
    </row>
    <row r="84" spans="1:9" ht="26.25" customHeight="1">
      <c r="A84" s="94"/>
      <c r="B84" s="40" t="s">
        <v>11</v>
      </c>
      <c r="C84" s="26" t="s">
        <v>221</v>
      </c>
      <c r="D84" s="26"/>
      <c r="E84" s="26"/>
      <c r="F84" s="26"/>
      <c r="G84" s="26"/>
      <c r="H84" s="68">
        <f>H85+H86+H87+H88</f>
        <v>293.4</v>
      </c>
      <c r="I84" s="63"/>
    </row>
    <row r="85" spans="1:9" ht="27" customHeight="1">
      <c r="A85" s="94"/>
      <c r="B85" s="90" t="s">
        <v>207</v>
      </c>
      <c r="C85" s="26" t="s">
        <v>221</v>
      </c>
      <c r="D85" s="26" t="s">
        <v>58</v>
      </c>
      <c r="E85" s="26" t="s">
        <v>220</v>
      </c>
      <c r="F85" s="26" t="s">
        <v>27</v>
      </c>
      <c r="G85" s="26" t="s">
        <v>32</v>
      </c>
      <c r="H85" s="59">
        <v>214</v>
      </c>
      <c r="I85" s="63"/>
    </row>
    <row r="86" spans="1:9" ht="30" customHeight="1">
      <c r="A86" s="95"/>
      <c r="B86" s="90" t="s">
        <v>167</v>
      </c>
      <c r="C86" s="26" t="s">
        <v>221</v>
      </c>
      <c r="D86" s="26" t="s">
        <v>62</v>
      </c>
      <c r="E86" s="26" t="s">
        <v>220</v>
      </c>
      <c r="F86" s="26" t="s">
        <v>27</v>
      </c>
      <c r="G86" s="26" t="s">
        <v>32</v>
      </c>
      <c r="H86" s="59">
        <v>6</v>
      </c>
      <c r="I86" s="63"/>
    </row>
    <row r="87" spans="1:9" ht="48" customHeight="1">
      <c r="A87" s="93"/>
      <c r="B87" s="90" t="s">
        <v>209</v>
      </c>
      <c r="C87" s="26" t="s">
        <v>221</v>
      </c>
      <c r="D87" s="26" t="s">
        <v>210</v>
      </c>
      <c r="E87" s="26" t="s">
        <v>220</v>
      </c>
      <c r="F87" s="26" t="s">
        <v>27</v>
      </c>
      <c r="G87" s="26" t="s">
        <v>32</v>
      </c>
      <c r="H87" s="59">
        <v>64.4</v>
      </c>
      <c r="I87" s="63"/>
    </row>
    <row r="88" spans="1:9" ht="31.5" customHeight="1">
      <c r="A88" s="94"/>
      <c r="B88" s="38" t="s">
        <v>222</v>
      </c>
      <c r="C88" s="26" t="s">
        <v>221</v>
      </c>
      <c r="D88" s="26" t="s">
        <v>64</v>
      </c>
      <c r="E88" s="26" t="s">
        <v>220</v>
      </c>
      <c r="F88" s="26" t="s">
        <v>27</v>
      </c>
      <c r="G88" s="26" t="s">
        <v>32</v>
      </c>
      <c r="H88" s="59">
        <v>9</v>
      </c>
      <c r="I88" s="63"/>
    </row>
    <row r="89" spans="1:9" ht="25.5">
      <c r="A89" s="94"/>
      <c r="B89" s="38" t="s">
        <v>12</v>
      </c>
      <c r="C89" s="69" t="s">
        <v>290</v>
      </c>
      <c r="D89" s="69"/>
      <c r="E89" s="69"/>
      <c r="F89" s="69"/>
      <c r="G89" s="69"/>
      <c r="H89" s="70">
        <f>H90</f>
        <v>80</v>
      </c>
      <c r="I89" s="63"/>
    </row>
    <row r="90" spans="1:9" ht="40.5" customHeight="1">
      <c r="A90" s="94"/>
      <c r="B90" s="37" t="s">
        <v>72</v>
      </c>
      <c r="C90" s="69" t="s">
        <v>223</v>
      </c>
      <c r="D90" s="26"/>
      <c r="E90" s="26"/>
      <c r="F90" s="26"/>
      <c r="G90" s="26"/>
      <c r="H90" s="68">
        <f>H91</f>
        <v>80</v>
      </c>
      <c r="I90" s="63"/>
    </row>
    <row r="91" spans="1:9" ht="41.25" customHeight="1">
      <c r="A91" s="94"/>
      <c r="B91" s="38" t="s">
        <v>249</v>
      </c>
      <c r="C91" s="69" t="s">
        <v>223</v>
      </c>
      <c r="D91" s="26" t="s">
        <v>64</v>
      </c>
      <c r="E91" s="26"/>
      <c r="F91" s="26"/>
      <c r="G91" s="26"/>
      <c r="H91" s="59">
        <f>H92</f>
        <v>80</v>
      </c>
      <c r="I91" s="63"/>
    </row>
    <row r="92" spans="1:9" ht="32.25" customHeight="1">
      <c r="A92" s="94"/>
      <c r="B92" s="38" t="s">
        <v>168</v>
      </c>
      <c r="C92" s="69" t="s">
        <v>223</v>
      </c>
      <c r="D92" s="26" t="s">
        <v>64</v>
      </c>
      <c r="E92" s="26" t="s">
        <v>220</v>
      </c>
      <c r="F92" s="26" t="s">
        <v>32</v>
      </c>
      <c r="G92" s="26" t="s">
        <v>33</v>
      </c>
      <c r="H92" s="59">
        <v>80</v>
      </c>
      <c r="I92" s="63"/>
    </row>
    <row r="93" spans="1:9" ht="21" customHeight="1">
      <c r="A93" s="94"/>
      <c r="B93" s="38" t="s">
        <v>47</v>
      </c>
      <c r="C93" s="44" t="s">
        <v>291</v>
      </c>
      <c r="D93" s="69"/>
      <c r="E93" s="69"/>
      <c r="F93" s="44"/>
      <c r="G93" s="69"/>
      <c r="H93" s="70">
        <f>H94</f>
        <v>839.25</v>
      </c>
      <c r="I93" s="63"/>
    </row>
    <row r="94" spans="1:9" ht="25.5" customHeight="1">
      <c r="A94" s="94"/>
      <c r="B94" s="37" t="s">
        <v>49</v>
      </c>
      <c r="C94" s="44" t="s">
        <v>225</v>
      </c>
      <c r="D94" s="69"/>
      <c r="E94" s="69"/>
      <c r="F94" s="44"/>
      <c r="G94" s="26"/>
      <c r="H94" s="70">
        <f>H95+H97</f>
        <v>839.25</v>
      </c>
      <c r="I94" s="63"/>
    </row>
    <row r="95" spans="1:9" ht="25.5" customHeight="1">
      <c r="A95" s="94"/>
      <c r="B95" s="38" t="s">
        <v>180</v>
      </c>
      <c r="C95" s="44" t="s">
        <v>225</v>
      </c>
      <c r="D95" s="26" t="s">
        <v>64</v>
      </c>
      <c r="E95" s="26"/>
      <c r="F95" s="44"/>
      <c r="G95" s="26"/>
      <c r="H95" s="59">
        <f>H96</f>
        <v>829.25</v>
      </c>
      <c r="I95" s="63"/>
    </row>
    <row r="96" spans="1:9" ht="25.5" customHeight="1">
      <c r="A96" s="94"/>
      <c r="B96" s="38" t="s">
        <v>168</v>
      </c>
      <c r="C96" s="44" t="s">
        <v>225</v>
      </c>
      <c r="D96" s="26" t="s">
        <v>64</v>
      </c>
      <c r="E96" s="26" t="s">
        <v>220</v>
      </c>
      <c r="F96" s="44" t="s">
        <v>28</v>
      </c>
      <c r="G96" s="26" t="s">
        <v>33</v>
      </c>
      <c r="H96" s="59">
        <v>829.25</v>
      </c>
      <c r="I96" s="63"/>
    </row>
    <row r="97" spans="1:9" ht="25.5" customHeight="1">
      <c r="A97" s="94"/>
      <c r="B97" s="38" t="s">
        <v>182</v>
      </c>
      <c r="C97" s="44" t="s">
        <v>225</v>
      </c>
      <c r="D97" s="26"/>
      <c r="E97" s="26"/>
      <c r="F97" s="44"/>
      <c r="G97" s="26"/>
      <c r="H97" s="68">
        <v>10</v>
      </c>
      <c r="I97" s="63"/>
    </row>
    <row r="98" spans="1:9" ht="25.5" customHeight="1">
      <c r="A98" s="94"/>
      <c r="B98" s="38" t="s">
        <v>168</v>
      </c>
      <c r="C98" s="44" t="s">
        <v>225</v>
      </c>
      <c r="D98" s="26" t="s">
        <v>64</v>
      </c>
      <c r="E98" s="26" t="s">
        <v>220</v>
      </c>
      <c r="F98" s="44" t="s">
        <v>28</v>
      </c>
      <c r="G98" s="26" t="s">
        <v>33</v>
      </c>
      <c r="H98" s="59">
        <v>10</v>
      </c>
      <c r="I98" s="63"/>
    </row>
    <row r="99" spans="1:9" ht="25.5" customHeight="1">
      <c r="A99" s="94"/>
      <c r="B99" s="37" t="s">
        <v>226</v>
      </c>
      <c r="C99" s="44" t="s">
        <v>293</v>
      </c>
      <c r="D99" s="26"/>
      <c r="E99" s="26"/>
      <c r="F99" s="72"/>
      <c r="G99" s="72"/>
      <c r="H99" s="68">
        <f>H100</f>
        <v>25</v>
      </c>
      <c r="I99" s="63"/>
    </row>
    <row r="100" spans="1:9" ht="30.75" customHeight="1">
      <c r="A100" s="94"/>
      <c r="B100" s="38" t="s">
        <v>229</v>
      </c>
      <c r="C100" s="44" t="s">
        <v>228</v>
      </c>
      <c r="D100" s="26" t="s">
        <v>64</v>
      </c>
      <c r="E100" s="26"/>
      <c r="F100" s="44"/>
      <c r="G100" s="26"/>
      <c r="H100" s="59">
        <f>H101</f>
        <v>25</v>
      </c>
      <c r="I100" s="63"/>
    </row>
    <row r="101" spans="1:9" ht="27" customHeight="1">
      <c r="A101" s="94"/>
      <c r="B101" s="38" t="s">
        <v>168</v>
      </c>
      <c r="C101" s="44" t="s">
        <v>228</v>
      </c>
      <c r="D101" s="26" t="s">
        <v>64</v>
      </c>
      <c r="E101" s="26" t="s">
        <v>220</v>
      </c>
      <c r="F101" s="44" t="s">
        <v>28</v>
      </c>
      <c r="G101" s="26" t="s">
        <v>227</v>
      </c>
      <c r="H101" s="59">
        <v>25</v>
      </c>
      <c r="I101" s="63"/>
    </row>
    <row r="102" spans="1:9" ht="16.5" customHeight="1">
      <c r="A102" s="94"/>
      <c r="B102" s="38" t="s">
        <v>34</v>
      </c>
      <c r="C102" s="44" t="s">
        <v>282</v>
      </c>
      <c r="D102" s="69"/>
      <c r="E102" s="69"/>
      <c r="F102" s="69"/>
      <c r="G102" s="69"/>
      <c r="H102" s="70">
        <f>H103+H108+H111</f>
        <v>419.99999999999994</v>
      </c>
      <c r="I102" s="63"/>
    </row>
    <row r="103" spans="1:9" ht="23.25" customHeight="1">
      <c r="A103" s="94"/>
      <c r="B103" s="37" t="s">
        <v>181</v>
      </c>
      <c r="C103" s="44" t="s">
        <v>292</v>
      </c>
      <c r="D103" s="69"/>
      <c r="E103" s="69"/>
      <c r="F103" s="44"/>
      <c r="G103" s="44"/>
      <c r="H103" s="70">
        <f>H106+H104</f>
        <v>349.99999999999994</v>
      </c>
      <c r="I103" s="63"/>
    </row>
    <row r="104" spans="1:9" ht="33" customHeight="1">
      <c r="A104" s="94"/>
      <c r="B104" s="38" t="s">
        <v>261</v>
      </c>
      <c r="C104" s="44" t="s">
        <v>262</v>
      </c>
      <c r="D104" s="69">
        <v>244</v>
      </c>
      <c r="E104" s="69"/>
      <c r="F104" s="44"/>
      <c r="G104" s="44"/>
      <c r="H104" s="75">
        <f>H105</f>
        <v>299.99999999999994</v>
      </c>
      <c r="I104" s="63"/>
    </row>
    <row r="105" spans="1:9" ht="33" customHeight="1">
      <c r="A105" s="94"/>
      <c r="B105" s="38" t="s">
        <v>168</v>
      </c>
      <c r="C105" s="44" t="s">
        <v>262</v>
      </c>
      <c r="D105" s="69">
        <v>244</v>
      </c>
      <c r="E105" s="69">
        <v>940</v>
      </c>
      <c r="F105" s="44" t="s">
        <v>35</v>
      </c>
      <c r="G105" s="44" t="s">
        <v>25</v>
      </c>
      <c r="H105" s="75">
        <f>662.8-362.8</f>
        <v>299.99999999999994</v>
      </c>
      <c r="I105" s="63"/>
    </row>
    <row r="106" spans="1:9" ht="42" customHeight="1">
      <c r="A106" s="94"/>
      <c r="B106" s="38" t="s">
        <v>230</v>
      </c>
      <c r="C106" s="44" t="s">
        <v>231</v>
      </c>
      <c r="D106" s="69">
        <v>244</v>
      </c>
      <c r="E106" s="69"/>
      <c r="F106" s="44"/>
      <c r="G106" s="44"/>
      <c r="H106" s="75">
        <f>H107</f>
        <v>50</v>
      </c>
      <c r="I106" s="63"/>
    </row>
    <row r="107" spans="1:9" ht="30.75" customHeight="1">
      <c r="A107" s="94"/>
      <c r="B107" s="38" t="s">
        <v>168</v>
      </c>
      <c r="C107" s="44" t="s">
        <v>231</v>
      </c>
      <c r="D107" s="69">
        <v>244</v>
      </c>
      <c r="E107" s="69">
        <v>940</v>
      </c>
      <c r="F107" s="44" t="s">
        <v>35</v>
      </c>
      <c r="G107" s="44" t="s">
        <v>25</v>
      </c>
      <c r="H107" s="75">
        <f>250-200</f>
        <v>50</v>
      </c>
      <c r="I107" s="63"/>
    </row>
    <row r="108" spans="1:9" ht="21.75" customHeight="1">
      <c r="A108" s="94"/>
      <c r="B108" s="37" t="s">
        <v>177</v>
      </c>
      <c r="C108" s="44" t="s">
        <v>294</v>
      </c>
      <c r="D108" s="69"/>
      <c r="E108" s="69"/>
      <c r="F108" s="44"/>
      <c r="G108" s="44"/>
      <c r="H108" s="70">
        <f>H110</f>
        <v>70</v>
      </c>
      <c r="I108" s="63"/>
    </row>
    <row r="109" spans="1:9" ht="29.25" customHeight="1">
      <c r="A109" s="94"/>
      <c r="B109" s="37" t="s">
        <v>232</v>
      </c>
      <c r="C109" s="44" t="s">
        <v>233</v>
      </c>
      <c r="D109" s="69">
        <v>244</v>
      </c>
      <c r="E109" s="69"/>
      <c r="F109" s="44"/>
      <c r="G109" s="44"/>
      <c r="H109" s="70">
        <f>H110</f>
        <v>70</v>
      </c>
      <c r="I109" s="63"/>
    </row>
    <row r="110" spans="1:9" ht="29.25" customHeight="1">
      <c r="A110" s="94"/>
      <c r="B110" s="38" t="s">
        <v>168</v>
      </c>
      <c r="C110" s="44" t="s">
        <v>233</v>
      </c>
      <c r="D110" s="69">
        <v>244</v>
      </c>
      <c r="E110" s="69">
        <v>944</v>
      </c>
      <c r="F110" s="44" t="s">
        <v>35</v>
      </c>
      <c r="G110" s="44" t="s">
        <v>27</v>
      </c>
      <c r="H110" s="75">
        <v>70</v>
      </c>
      <c r="I110" s="63"/>
    </row>
    <row r="111" spans="1:9" ht="19.5" customHeight="1">
      <c r="A111" s="94"/>
      <c r="B111" s="38" t="s">
        <v>252</v>
      </c>
      <c r="C111" s="44" t="s">
        <v>295</v>
      </c>
      <c r="D111" s="69"/>
      <c r="E111" s="69"/>
      <c r="F111" s="44"/>
      <c r="G111" s="44"/>
      <c r="H111" s="70">
        <f>H113</f>
        <v>0</v>
      </c>
      <c r="I111" s="63"/>
    </row>
    <row r="112" spans="1:9" ht="23.25" customHeight="1">
      <c r="A112" s="94"/>
      <c r="B112" s="37" t="s">
        <v>234</v>
      </c>
      <c r="C112" s="44" t="s">
        <v>241</v>
      </c>
      <c r="D112" s="69">
        <v>244</v>
      </c>
      <c r="E112" s="69"/>
      <c r="F112" s="44"/>
      <c r="G112" s="44"/>
      <c r="H112" s="70">
        <f>H113</f>
        <v>0</v>
      </c>
      <c r="I112" s="63"/>
    </row>
    <row r="113" spans="1:9" ht="29.25" customHeight="1">
      <c r="A113" s="94"/>
      <c r="B113" s="38" t="s">
        <v>168</v>
      </c>
      <c r="C113" s="44" t="s">
        <v>241</v>
      </c>
      <c r="D113" s="69">
        <v>244</v>
      </c>
      <c r="E113" s="69">
        <v>944</v>
      </c>
      <c r="F113" s="44" t="s">
        <v>35</v>
      </c>
      <c r="G113" s="44" t="s">
        <v>32</v>
      </c>
      <c r="H113" s="75">
        <v>0</v>
      </c>
      <c r="I113" s="63"/>
    </row>
    <row r="114" spans="1:9" ht="29.25" customHeight="1">
      <c r="A114" s="94"/>
      <c r="B114" s="62" t="s">
        <v>255</v>
      </c>
      <c r="C114" s="60" t="s">
        <v>297</v>
      </c>
      <c r="D114" s="69"/>
      <c r="E114" s="69"/>
      <c r="F114" s="44"/>
      <c r="G114" s="44"/>
      <c r="H114" s="70">
        <f>H115</f>
        <v>4.8</v>
      </c>
      <c r="I114" s="63"/>
    </row>
    <row r="115" spans="1:9" ht="41.25" customHeight="1">
      <c r="A115" s="94"/>
      <c r="B115" s="61" t="s">
        <v>251</v>
      </c>
      <c r="C115" s="60" t="s">
        <v>296</v>
      </c>
      <c r="D115" s="69">
        <v>244</v>
      </c>
      <c r="E115" s="69"/>
      <c r="F115" s="44"/>
      <c r="G115" s="44"/>
      <c r="H115" s="70">
        <f>H116</f>
        <v>4.8</v>
      </c>
      <c r="I115" s="63"/>
    </row>
    <row r="116" spans="1:9" ht="31.5" customHeight="1">
      <c r="A116" s="94"/>
      <c r="B116" s="81" t="s">
        <v>196</v>
      </c>
      <c r="C116" s="60" t="s">
        <v>296</v>
      </c>
      <c r="D116" s="69">
        <v>244</v>
      </c>
      <c r="E116" s="69">
        <v>940</v>
      </c>
      <c r="F116" s="44" t="s">
        <v>67</v>
      </c>
      <c r="G116" s="44" t="s">
        <v>35</v>
      </c>
      <c r="H116" s="75">
        <v>4.8</v>
      </c>
      <c r="I116" s="63"/>
    </row>
    <row r="117" spans="1:9" ht="20.25" customHeight="1">
      <c r="A117" s="94"/>
      <c r="B117" s="38" t="s">
        <v>15</v>
      </c>
      <c r="C117" s="26" t="s">
        <v>298</v>
      </c>
      <c r="D117" s="69"/>
      <c r="E117" s="69"/>
      <c r="F117" s="44"/>
      <c r="G117" s="69"/>
      <c r="H117" s="70">
        <f>H118</f>
        <v>150</v>
      </c>
      <c r="I117" s="63"/>
    </row>
    <row r="118" spans="1:9" ht="21.75" customHeight="1">
      <c r="A118" s="94"/>
      <c r="B118" s="37" t="s">
        <v>235</v>
      </c>
      <c r="C118" s="26" t="s">
        <v>236</v>
      </c>
      <c r="D118" s="26" t="s">
        <v>97</v>
      </c>
      <c r="E118" s="26"/>
      <c r="F118" s="26"/>
      <c r="G118" s="26"/>
      <c r="H118" s="68">
        <f>H119</f>
        <v>150</v>
      </c>
      <c r="I118" s="63"/>
    </row>
    <row r="119" spans="1:9" ht="21.75" customHeight="1">
      <c r="A119" s="94"/>
      <c r="B119" s="47" t="s">
        <v>303</v>
      </c>
      <c r="C119" s="26" t="s">
        <v>236</v>
      </c>
      <c r="D119" s="26" t="s">
        <v>97</v>
      </c>
      <c r="E119" s="26" t="s">
        <v>191</v>
      </c>
      <c r="F119" s="26" t="s">
        <v>37</v>
      </c>
      <c r="G119" s="26" t="s">
        <v>32</v>
      </c>
      <c r="H119" s="59">
        <v>150</v>
      </c>
      <c r="I119" s="63"/>
    </row>
    <row r="120" spans="1:9" ht="21" customHeight="1">
      <c r="A120" s="94"/>
      <c r="B120" s="38" t="s">
        <v>17</v>
      </c>
      <c r="C120" s="44" t="s">
        <v>299</v>
      </c>
      <c r="D120" s="69"/>
      <c r="E120" s="69"/>
      <c r="F120" s="44"/>
      <c r="G120" s="69"/>
      <c r="H120" s="70">
        <f>H121</f>
        <v>10</v>
      </c>
      <c r="I120" s="63"/>
    </row>
    <row r="121" spans="1:9" ht="20.25" customHeight="1">
      <c r="A121" s="94"/>
      <c r="B121" s="37" t="s">
        <v>54</v>
      </c>
      <c r="C121" s="44" t="s">
        <v>237</v>
      </c>
      <c r="D121" s="26" t="s">
        <v>64</v>
      </c>
      <c r="E121" s="26"/>
      <c r="F121" s="26"/>
      <c r="G121" s="26"/>
      <c r="H121" s="59">
        <f>H122</f>
        <v>10</v>
      </c>
      <c r="I121" s="63"/>
    </row>
    <row r="122" spans="1:9" ht="29.25" customHeight="1">
      <c r="A122" s="94"/>
      <c r="B122" s="38" t="s">
        <v>168</v>
      </c>
      <c r="C122" s="44" t="s">
        <v>237</v>
      </c>
      <c r="D122" s="26" t="s">
        <v>64</v>
      </c>
      <c r="E122" s="26" t="s">
        <v>187</v>
      </c>
      <c r="F122" s="26" t="s">
        <v>38</v>
      </c>
      <c r="G122" s="26" t="s">
        <v>27</v>
      </c>
      <c r="H122" s="59">
        <v>10</v>
      </c>
      <c r="I122" s="63"/>
    </row>
    <row r="123" spans="1:9" ht="32.25" customHeight="1">
      <c r="A123" s="94"/>
      <c r="B123" s="38" t="s">
        <v>238</v>
      </c>
      <c r="C123" s="26" t="s">
        <v>300</v>
      </c>
      <c r="D123" s="76"/>
      <c r="E123" s="76"/>
      <c r="F123" s="44"/>
      <c r="G123" s="26"/>
      <c r="H123" s="70">
        <f>H124</f>
        <v>11.68</v>
      </c>
      <c r="I123" s="63"/>
    </row>
    <row r="124" spans="1:9" ht="71.25" customHeight="1">
      <c r="A124" s="95"/>
      <c r="B124" s="38" t="s">
        <v>179</v>
      </c>
      <c r="C124" s="26" t="s">
        <v>239</v>
      </c>
      <c r="D124" s="26" t="s">
        <v>81</v>
      </c>
      <c r="E124" s="26" t="s">
        <v>187</v>
      </c>
      <c r="F124" s="26" t="s">
        <v>84</v>
      </c>
      <c r="G124" s="26" t="s">
        <v>32</v>
      </c>
      <c r="H124" s="59">
        <v>11.68</v>
      </c>
      <c r="I124" s="63"/>
    </row>
    <row r="125" spans="1:9" ht="16.5" customHeight="1">
      <c r="A125" s="96" t="s">
        <v>240</v>
      </c>
      <c r="B125" s="97"/>
      <c r="C125" s="97"/>
      <c r="D125" s="97"/>
      <c r="E125" s="97"/>
      <c r="F125" s="97"/>
      <c r="G125" s="98"/>
      <c r="H125" s="77">
        <f>H12+H49+H67+H83+H89+H93+H99+H102+H117+H120+H123+H114</f>
        <v>14450.463999999998</v>
      </c>
      <c r="I125" s="63"/>
    </row>
    <row r="126" ht="91.5" customHeight="1">
      <c r="A126" s="57"/>
    </row>
    <row r="127" ht="66.75" customHeight="1"/>
  </sheetData>
  <sheetProtection/>
  <mergeCells count="16">
    <mergeCell ref="A10:A11"/>
    <mergeCell ref="H10:H11"/>
    <mergeCell ref="B10:B11"/>
    <mergeCell ref="E10:E11"/>
    <mergeCell ref="D10:D11"/>
    <mergeCell ref="F10:F11"/>
    <mergeCell ref="B2:H5"/>
    <mergeCell ref="A87:A124"/>
    <mergeCell ref="A125:G125"/>
    <mergeCell ref="G10:G11"/>
    <mergeCell ref="D1:H1"/>
    <mergeCell ref="C10:C11"/>
    <mergeCell ref="A7:H8"/>
    <mergeCell ref="A51:A86"/>
    <mergeCell ref="A12:A47"/>
    <mergeCell ref="A48:A50"/>
  </mergeCells>
  <printOptions/>
  <pageMargins left="0.7086614173228347" right="0.7086614173228347" top="0.35433070866141736" bottom="0.38333333333333336" header="0.31496062992125984" footer="0.31496062992125984"/>
  <pageSetup fitToHeight="0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1"/>
  <sheetViews>
    <sheetView zoomScaleSheetLayoutView="130" workbookViewId="0" topLeftCell="A1">
      <selection activeCell="L9" sqref="L9"/>
    </sheetView>
  </sheetViews>
  <sheetFormatPr defaultColWidth="9.00390625" defaultRowHeight="12.75"/>
  <cols>
    <col min="1" max="1" width="5.00390625" style="2" customWidth="1"/>
    <col min="2" max="2" width="44.625" style="2" customWidth="1"/>
    <col min="3" max="3" width="11.25390625" style="2" customWidth="1"/>
    <col min="4" max="4" width="7.25390625" style="2" customWidth="1"/>
    <col min="5" max="5" width="6.375" style="2" customWidth="1"/>
    <col min="6" max="6" width="13.00390625" style="2" customWidth="1"/>
    <col min="7" max="7" width="9.375" style="2" customWidth="1"/>
    <col min="8" max="16384" width="9.125" style="2" customWidth="1"/>
  </cols>
  <sheetData>
    <row r="1" ht="12.75" customHeight="1">
      <c r="I1" s="1" t="s">
        <v>165</v>
      </c>
    </row>
    <row r="2" ht="15">
      <c r="I2" s="1" t="s">
        <v>42</v>
      </c>
    </row>
    <row r="3" ht="12.75" customHeight="1">
      <c r="I3" s="1" t="s">
        <v>0</v>
      </c>
    </row>
    <row r="4" spans="2:9" ht="15">
      <c r="B4" s="3"/>
      <c r="I4" s="1" t="s">
        <v>1</v>
      </c>
    </row>
    <row r="5" spans="2:9" ht="12.75" customHeight="1">
      <c r="B5" s="4"/>
      <c r="I5" s="1" t="s">
        <v>103</v>
      </c>
    </row>
    <row r="6" spans="2:9" ht="15">
      <c r="B6" s="5"/>
      <c r="G6" s="3"/>
      <c r="I6" s="1" t="s">
        <v>2</v>
      </c>
    </row>
    <row r="7" spans="2:7" ht="15">
      <c r="B7" s="5"/>
      <c r="C7" s="1"/>
      <c r="G7" s="3"/>
    </row>
    <row r="8" spans="1:8" ht="12.75" customHeight="1">
      <c r="A8" s="113" t="s">
        <v>145</v>
      </c>
      <c r="B8" s="113"/>
      <c r="C8" s="113"/>
      <c r="D8" s="113"/>
      <c r="E8" s="113"/>
      <c r="F8" s="113"/>
      <c r="G8" s="113"/>
      <c r="H8" s="113"/>
    </row>
    <row r="9" spans="1:8" ht="29.25" customHeight="1">
      <c r="A9" s="113"/>
      <c r="B9" s="113"/>
      <c r="C9" s="113"/>
      <c r="D9" s="113"/>
      <c r="E9" s="113"/>
      <c r="F9" s="113"/>
      <c r="G9" s="113"/>
      <c r="H9" s="113"/>
    </row>
    <row r="10" spans="2:9" ht="12.75" customHeight="1">
      <c r="B10" s="6"/>
      <c r="C10" s="7"/>
      <c r="I10" s="9" t="s">
        <v>5</v>
      </c>
    </row>
    <row r="11" spans="1:9" ht="21" customHeight="1">
      <c r="A11" s="102" t="s">
        <v>4</v>
      </c>
      <c r="B11" s="102" t="s">
        <v>18</v>
      </c>
      <c r="C11" s="99" t="s">
        <v>19</v>
      </c>
      <c r="D11" s="99" t="s">
        <v>20</v>
      </c>
      <c r="E11" s="99" t="s">
        <v>21</v>
      </c>
      <c r="F11" s="99" t="s">
        <v>22</v>
      </c>
      <c r="G11" s="99" t="s">
        <v>23</v>
      </c>
      <c r="H11" s="103" t="s">
        <v>6</v>
      </c>
      <c r="I11" s="103"/>
    </row>
    <row r="12" spans="1:9" ht="32.25" customHeight="1">
      <c r="A12" s="102"/>
      <c r="B12" s="102"/>
      <c r="C12" s="99"/>
      <c r="D12" s="99"/>
      <c r="E12" s="99"/>
      <c r="F12" s="99"/>
      <c r="G12" s="99"/>
      <c r="H12" s="43">
        <v>2015</v>
      </c>
      <c r="I12" s="48">
        <v>2016</v>
      </c>
    </row>
    <row r="13" spans="1:9" ht="24.75" customHeight="1">
      <c r="A13" s="114">
        <v>1</v>
      </c>
      <c r="B13" s="35" t="s">
        <v>24</v>
      </c>
      <c r="C13" s="12" t="s">
        <v>3</v>
      </c>
      <c r="D13" s="11"/>
      <c r="E13" s="11"/>
      <c r="F13" s="11"/>
      <c r="G13" s="12"/>
      <c r="H13" s="49"/>
      <c r="I13" s="8"/>
    </row>
    <row r="14" spans="1:9" ht="24.75" customHeight="1">
      <c r="A14" s="114"/>
      <c r="B14" s="36" t="s">
        <v>8</v>
      </c>
      <c r="C14" s="13" t="s">
        <v>3</v>
      </c>
      <c r="D14" s="17" t="s">
        <v>25</v>
      </c>
      <c r="E14" s="18"/>
      <c r="F14" s="25"/>
      <c r="G14" s="29"/>
      <c r="H14" s="49"/>
      <c r="I14" s="8"/>
    </row>
    <row r="15" spans="1:9" ht="39" customHeight="1">
      <c r="A15" s="114"/>
      <c r="B15" s="37" t="s">
        <v>26</v>
      </c>
      <c r="C15" s="12" t="s">
        <v>3</v>
      </c>
      <c r="D15" s="19" t="s">
        <v>25</v>
      </c>
      <c r="E15" s="19" t="s">
        <v>27</v>
      </c>
      <c r="F15" s="26"/>
      <c r="G15" s="30"/>
      <c r="H15" s="49"/>
      <c r="I15" s="8"/>
    </row>
    <row r="16" spans="1:9" ht="25.5">
      <c r="A16" s="114"/>
      <c r="B16" s="38" t="s">
        <v>126</v>
      </c>
      <c r="C16" s="12" t="s">
        <v>3</v>
      </c>
      <c r="D16" s="20" t="s">
        <v>25</v>
      </c>
      <c r="E16" s="20" t="s">
        <v>27</v>
      </c>
      <c r="F16" s="26" t="s">
        <v>104</v>
      </c>
      <c r="G16" s="30"/>
      <c r="H16" s="49"/>
      <c r="I16" s="8"/>
    </row>
    <row r="17" spans="1:9" ht="31.5" customHeight="1">
      <c r="A17" s="114"/>
      <c r="B17" s="38" t="s">
        <v>127</v>
      </c>
      <c r="C17" s="12" t="s">
        <v>3</v>
      </c>
      <c r="D17" s="20" t="s">
        <v>25</v>
      </c>
      <c r="E17" s="20" t="s">
        <v>27</v>
      </c>
      <c r="F17" s="26" t="s">
        <v>105</v>
      </c>
      <c r="G17" s="30"/>
      <c r="H17" s="49"/>
      <c r="I17" s="8"/>
    </row>
    <row r="18" spans="1:9" ht="18.75" customHeight="1">
      <c r="A18" s="114"/>
      <c r="B18" s="38" t="s">
        <v>166</v>
      </c>
      <c r="C18" s="12" t="s">
        <v>3</v>
      </c>
      <c r="D18" s="20" t="s">
        <v>25</v>
      </c>
      <c r="E18" s="20" t="s">
        <v>27</v>
      </c>
      <c r="F18" s="26" t="s">
        <v>105</v>
      </c>
      <c r="G18" s="30" t="s">
        <v>58</v>
      </c>
      <c r="H18" s="49"/>
      <c r="I18" s="8"/>
    </row>
    <row r="19" spans="1:9" ht="51">
      <c r="A19" s="114"/>
      <c r="B19" s="37" t="s">
        <v>9</v>
      </c>
      <c r="C19" s="12" t="s">
        <v>3</v>
      </c>
      <c r="D19" s="20" t="s">
        <v>25</v>
      </c>
      <c r="E19" s="20" t="s">
        <v>28</v>
      </c>
      <c r="F19" s="26"/>
      <c r="G19" s="30"/>
      <c r="H19" s="49"/>
      <c r="I19" s="8"/>
    </row>
    <row r="20" spans="1:9" ht="25.5">
      <c r="A20" s="114"/>
      <c r="B20" s="38" t="s">
        <v>126</v>
      </c>
      <c r="C20" s="12" t="s">
        <v>3</v>
      </c>
      <c r="D20" s="20" t="s">
        <v>25</v>
      </c>
      <c r="E20" s="20" t="s">
        <v>28</v>
      </c>
      <c r="F20" s="26" t="s">
        <v>104</v>
      </c>
      <c r="G20" s="30"/>
      <c r="H20" s="49"/>
      <c r="I20" s="8"/>
    </row>
    <row r="21" spans="1:9" ht="25.5">
      <c r="A21" s="114"/>
      <c r="B21" s="38" t="s">
        <v>128</v>
      </c>
      <c r="C21" s="12" t="s">
        <v>3</v>
      </c>
      <c r="D21" s="20" t="s">
        <v>25</v>
      </c>
      <c r="E21" s="20" t="s">
        <v>28</v>
      </c>
      <c r="F21" s="26" t="s">
        <v>106</v>
      </c>
      <c r="G21" s="30"/>
      <c r="H21" s="49"/>
      <c r="I21" s="8"/>
    </row>
    <row r="22" spans="1:9" ht="51">
      <c r="A22" s="114"/>
      <c r="B22" s="38" t="s">
        <v>166</v>
      </c>
      <c r="C22" s="12" t="s">
        <v>3</v>
      </c>
      <c r="D22" s="20" t="s">
        <v>25</v>
      </c>
      <c r="E22" s="20" t="s">
        <v>28</v>
      </c>
      <c r="F22" s="26" t="s">
        <v>106</v>
      </c>
      <c r="G22" s="30" t="s">
        <v>58</v>
      </c>
      <c r="H22" s="49"/>
      <c r="I22" s="8"/>
    </row>
    <row r="23" spans="1:9" ht="51">
      <c r="A23" s="114"/>
      <c r="B23" s="38" t="s">
        <v>167</v>
      </c>
      <c r="C23" s="12" t="s">
        <v>3</v>
      </c>
      <c r="D23" s="20" t="s">
        <v>25</v>
      </c>
      <c r="E23" s="20" t="s">
        <v>28</v>
      </c>
      <c r="F23" s="26" t="s">
        <v>106</v>
      </c>
      <c r="G23" s="30" t="s">
        <v>62</v>
      </c>
      <c r="H23" s="49"/>
      <c r="I23" s="8"/>
    </row>
    <row r="24" spans="1:9" ht="25.5">
      <c r="A24" s="114"/>
      <c r="B24" s="38" t="s">
        <v>59</v>
      </c>
      <c r="C24" s="12" t="s">
        <v>3</v>
      </c>
      <c r="D24" s="20" t="s">
        <v>25</v>
      </c>
      <c r="E24" s="20" t="s">
        <v>28</v>
      </c>
      <c r="F24" s="26" t="s">
        <v>106</v>
      </c>
      <c r="G24" s="30" t="s">
        <v>63</v>
      </c>
      <c r="H24" s="49"/>
      <c r="I24" s="8"/>
    </row>
    <row r="25" spans="1:9" ht="38.25">
      <c r="A25" s="114"/>
      <c r="B25" s="38" t="s">
        <v>168</v>
      </c>
      <c r="C25" s="12" t="s">
        <v>3</v>
      </c>
      <c r="D25" s="20" t="s">
        <v>25</v>
      </c>
      <c r="E25" s="20" t="s">
        <v>28</v>
      </c>
      <c r="F25" s="26" t="s">
        <v>106</v>
      </c>
      <c r="G25" s="30" t="s">
        <v>64</v>
      </c>
      <c r="H25" s="49"/>
      <c r="I25" s="8"/>
    </row>
    <row r="26" spans="1:9" ht="25.5">
      <c r="A26" s="114"/>
      <c r="B26" s="38" t="s">
        <v>60</v>
      </c>
      <c r="C26" s="12" t="s">
        <v>3</v>
      </c>
      <c r="D26" s="20" t="s">
        <v>25</v>
      </c>
      <c r="E26" s="20" t="s">
        <v>28</v>
      </c>
      <c r="F26" s="26" t="s">
        <v>106</v>
      </c>
      <c r="G26" s="30" t="s">
        <v>65</v>
      </c>
      <c r="H26" s="49"/>
      <c r="I26" s="8"/>
    </row>
    <row r="27" spans="1:9" ht="15.75">
      <c r="A27" s="114"/>
      <c r="B27" s="38" t="s">
        <v>61</v>
      </c>
      <c r="C27" s="12" t="s">
        <v>3</v>
      </c>
      <c r="D27" s="20" t="s">
        <v>25</v>
      </c>
      <c r="E27" s="20" t="s">
        <v>28</v>
      </c>
      <c r="F27" s="26" t="s">
        <v>106</v>
      </c>
      <c r="G27" s="30" t="s">
        <v>66</v>
      </c>
      <c r="H27" s="49"/>
      <c r="I27" s="8"/>
    </row>
    <row r="28" spans="1:9" ht="63.75">
      <c r="A28" s="114"/>
      <c r="B28" s="38" t="s">
        <v>142</v>
      </c>
      <c r="C28" s="12" t="s">
        <v>3</v>
      </c>
      <c r="D28" s="20" t="s">
        <v>25</v>
      </c>
      <c r="E28" s="20" t="s">
        <v>28</v>
      </c>
      <c r="F28" s="26" t="s">
        <v>107</v>
      </c>
      <c r="G28" s="30" t="s">
        <v>86</v>
      </c>
      <c r="H28" s="49"/>
      <c r="I28" s="8"/>
    </row>
    <row r="29" spans="1:9" ht="38.25">
      <c r="A29" s="114"/>
      <c r="B29" s="46" t="s">
        <v>87</v>
      </c>
      <c r="C29" s="12" t="s">
        <v>3</v>
      </c>
      <c r="D29" s="20" t="s">
        <v>25</v>
      </c>
      <c r="E29" s="20" t="s">
        <v>28</v>
      </c>
      <c r="F29" s="26" t="s">
        <v>140</v>
      </c>
      <c r="G29" s="30" t="s">
        <v>40</v>
      </c>
      <c r="H29" s="49"/>
      <c r="I29" s="8"/>
    </row>
    <row r="30" spans="1:9" ht="15.75">
      <c r="A30" s="114"/>
      <c r="B30" s="38" t="s">
        <v>7</v>
      </c>
      <c r="C30" s="12" t="s">
        <v>3</v>
      </c>
      <c r="D30" s="20" t="s">
        <v>25</v>
      </c>
      <c r="E30" s="20" t="s">
        <v>28</v>
      </c>
      <c r="F30" s="26" t="s">
        <v>140</v>
      </c>
      <c r="G30" s="30" t="s">
        <v>81</v>
      </c>
      <c r="H30" s="49"/>
      <c r="I30" s="8"/>
    </row>
    <row r="31" spans="1:9" ht="51">
      <c r="A31" s="114"/>
      <c r="B31" s="37" t="s">
        <v>147</v>
      </c>
      <c r="C31" s="12" t="s">
        <v>3</v>
      </c>
      <c r="D31" s="20" t="s">
        <v>25</v>
      </c>
      <c r="E31" s="20" t="s">
        <v>29</v>
      </c>
      <c r="F31" s="26"/>
      <c r="G31" s="30"/>
      <c r="H31" s="49"/>
      <c r="I31" s="8"/>
    </row>
    <row r="32" spans="1:9" ht="25.5">
      <c r="A32" s="114"/>
      <c r="B32" s="38" t="s">
        <v>126</v>
      </c>
      <c r="C32" s="12" t="s">
        <v>3</v>
      </c>
      <c r="D32" s="20" t="s">
        <v>25</v>
      </c>
      <c r="E32" s="20" t="s">
        <v>29</v>
      </c>
      <c r="F32" s="26" t="s">
        <v>104</v>
      </c>
      <c r="G32" s="30"/>
      <c r="H32" s="49"/>
      <c r="I32" s="8"/>
    </row>
    <row r="33" spans="1:9" ht="25.5">
      <c r="A33" s="114"/>
      <c r="B33" s="38" t="s">
        <v>128</v>
      </c>
      <c r="C33" s="12" t="s">
        <v>3</v>
      </c>
      <c r="D33" s="20" t="s">
        <v>25</v>
      </c>
      <c r="E33" s="20" t="s">
        <v>29</v>
      </c>
      <c r="F33" s="26" t="s">
        <v>108</v>
      </c>
      <c r="G33" s="30"/>
      <c r="H33" s="49"/>
      <c r="I33" s="8"/>
    </row>
    <row r="34" spans="1:9" ht="51">
      <c r="A34" s="114"/>
      <c r="B34" s="38" t="s">
        <v>166</v>
      </c>
      <c r="C34" s="12" t="s">
        <v>3</v>
      </c>
      <c r="D34" s="20" t="s">
        <v>25</v>
      </c>
      <c r="E34" s="20" t="s">
        <v>29</v>
      </c>
      <c r="F34" s="26" t="s">
        <v>108</v>
      </c>
      <c r="G34" s="30" t="s">
        <v>58</v>
      </c>
      <c r="H34" s="49"/>
      <c r="I34" s="8"/>
    </row>
    <row r="35" spans="1:9" ht="51">
      <c r="A35" s="114"/>
      <c r="B35" s="38" t="s">
        <v>167</v>
      </c>
      <c r="C35" s="12" t="s">
        <v>3</v>
      </c>
      <c r="D35" s="20" t="s">
        <v>25</v>
      </c>
      <c r="E35" s="20" t="s">
        <v>29</v>
      </c>
      <c r="F35" s="26" t="s">
        <v>108</v>
      </c>
      <c r="G35" s="30" t="s">
        <v>62</v>
      </c>
      <c r="H35" s="49"/>
      <c r="I35" s="8"/>
    </row>
    <row r="36" spans="1:9" ht="25.5">
      <c r="A36" s="114"/>
      <c r="B36" s="38" t="s">
        <v>59</v>
      </c>
      <c r="C36" s="12" t="s">
        <v>3</v>
      </c>
      <c r="D36" s="20" t="s">
        <v>25</v>
      </c>
      <c r="E36" s="20" t="s">
        <v>29</v>
      </c>
      <c r="F36" s="26" t="s">
        <v>108</v>
      </c>
      <c r="G36" s="30" t="s">
        <v>63</v>
      </c>
      <c r="H36" s="49"/>
      <c r="I36" s="8"/>
    </row>
    <row r="37" spans="1:9" ht="38.25">
      <c r="A37" s="114"/>
      <c r="B37" s="38" t="s">
        <v>168</v>
      </c>
      <c r="C37" s="12" t="s">
        <v>3</v>
      </c>
      <c r="D37" s="20" t="s">
        <v>25</v>
      </c>
      <c r="E37" s="20" t="s">
        <v>29</v>
      </c>
      <c r="F37" s="26" t="s">
        <v>108</v>
      </c>
      <c r="G37" s="30" t="s">
        <v>64</v>
      </c>
      <c r="H37" s="49"/>
      <c r="I37" s="8"/>
    </row>
    <row r="38" spans="1:9" ht="25.5">
      <c r="A38" s="114"/>
      <c r="B38" s="38" t="s">
        <v>60</v>
      </c>
      <c r="C38" s="12" t="s">
        <v>3</v>
      </c>
      <c r="D38" s="20" t="s">
        <v>25</v>
      </c>
      <c r="E38" s="20" t="s">
        <v>29</v>
      </c>
      <c r="F38" s="26" t="s">
        <v>108</v>
      </c>
      <c r="G38" s="30" t="s">
        <v>65</v>
      </c>
      <c r="H38" s="49"/>
      <c r="I38" s="8"/>
    </row>
    <row r="39" spans="1:9" ht="15.75">
      <c r="A39" s="114"/>
      <c r="B39" s="38" t="s">
        <v>61</v>
      </c>
      <c r="C39" s="12" t="s">
        <v>3</v>
      </c>
      <c r="D39" s="20" t="s">
        <v>25</v>
      </c>
      <c r="E39" s="20" t="s">
        <v>29</v>
      </c>
      <c r="F39" s="26" t="s">
        <v>108</v>
      </c>
      <c r="G39" s="30" t="s">
        <v>66</v>
      </c>
      <c r="H39" s="49"/>
      <c r="I39" s="8"/>
    </row>
    <row r="40" spans="1:9" ht="15.75">
      <c r="A40" s="114"/>
      <c r="B40" s="37" t="s">
        <v>43</v>
      </c>
      <c r="C40" s="12" t="s">
        <v>3</v>
      </c>
      <c r="D40" s="20" t="s">
        <v>25</v>
      </c>
      <c r="E40" s="20" t="s">
        <v>67</v>
      </c>
      <c r="F40" s="26"/>
      <c r="G40" s="30"/>
      <c r="H40" s="49"/>
      <c r="I40" s="8"/>
    </row>
    <row r="41" spans="1:9" ht="15.75">
      <c r="A41" s="114"/>
      <c r="B41" s="38" t="s">
        <v>68</v>
      </c>
      <c r="C41" s="12" t="s">
        <v>3</v>
      </c>
      <c r="D41" s="20" t="s">
        <v>25</v>
      </c>
      <c r="E41" s="20" t="s">
        <v>67</v>
      </c>
      <c r="F41" s="26" t="s">
        <v>116</v>
      </c>
      <c r="G41" s="30"/>
      <c r="H41" s="49"/>
      <c r="I41" s="8"/>
    </row>
    <row r="42" spans="1:9" ht="25.5">
      <c r="A42" s="114"/>
      <c r="B42" s="38" t="s">
        <v>139</v>
      </c>
      <c r="C42" s="12" t="s">
        <v>3</v>
      </c>
      <c r="D42" s="20" t="s">
        <v>25</v>
      </c>
      <c r="E42" s="20" t="s">
        <v>67</v>
      </c>
      <c r="F42" s="26" t="s">
        <v>117</v>
      </c>
      <c r="G42" s="30"/>
      <c r="H42" s="49"/>
      <c r="I42" s="8"/>
    </row>
    <row r="43" spans="1:9" ht="38.25">
      <c r="A43" s="114"/>
      <c r="B43" s="38" t="s">
        <v>168</v>
      </c>
      <c r="C43" s="12" t="s">
        <v>3</v>
      </c>
      <c r="D43" s="20" t="s">
        <v>25</v>
      </c>
      <c r="E43" s="20" t="s">
        <v>67</v>
      </c>
      <c r="F43" s="26" t="s">
        <v>117</v>
      </c>
      <c r="G43" s="30" t="s">
        <v>64</v>
      </c>
      <c r="H43" s="49"/>
      <c r="I43" s="8"/>
    </row>
    <row r="44" spans="1:9" ht="25.5">
      <c r="A44" s="114"/>
      <c r="B44" s="38" t="s">
        <v>144</v>
      </c>
      <c r="C44" s="12" t="s">
        <v>3</v>
      </c>
      <c r="D44" s="20" t="s">
        <v>25</v>
      </c>
      <c r="E44" s="20" t="s">
        <v>67</v>
      </c>
      <c r="F44" s="26" t="s">
        <v>146</v>
      </c>
      <c r="G44" s="30"/>
      <c r="H44" s="49"/>
      <c r="I44" s="8"/>
    </row>
    <row r="45" spans="1:9" ht="38.25">
      <c r="A45" s="114"/>
      <c r="B45" s="38" t="s">
        <v>168</v>
      </c>
      <c r="C45" s="12" t="s">
        <v>3</v>
      </c>
      <c r="D45" s="20" t="s">
        <v>25</v>
      </c>
      <c r="E45" s="20" t="s">
        <v>67</v>
      </c>
      <c r="F45" s="26" t="s">
        <v>146</v>
      </c>
      <c r="G45" s="30" t="s">
        <v>64</v>
      </c>
      <c r="H45" s="49"/>
      <c r="I45" s="8"/>
    </row>
    <row r="46" spans="1:9" ht="15.75">
      <c r="A46" s="114"/>
      <c r="B46" s="37" t="s">
        <v>44</v>
      </c>
      <c r="C46" s="12" t="s">
        <v>3</v>
      </c>
      <c r="D46" s="20" t="s">
        <v>25</v>
      </c>
      <c r="E46" s="20" t="s">
        <v>38</v>
      </c>
      <c r="F46" s="26"/>
      <c r="G46" s="30"/>
      <c r="H46" s="49"/>
      <c r="I46" s="8"/>
    </row>
    <row r="47" spans="1:9" ht="15.75">
      <c r="A47" s="114"/>
      <c r="B47" s="38" t="s">
        <v>141</v>
      </c>
      <c r="C47" s="12" t="s">
        <v>3</v>
      </c>
      <c r="D47" s="20" t="s">
        <v>25</v>
      </c>
      <c r="E47" s="20" t="s">
        <v>38</v>
      </c>
      <c r="F47" s="26" t="s">
        <v>109</v>
      </c>
      <c r="G47" s="30"/>
      <c r="H47" s="49"/>
      <c r="I47" s="8"/>
    </row>
    <row r="48" spans="1:9" ht="25.5">
      <c r="A48" s="114"/>
      <c r="B48" s="47" t="s">
        <v>136</v>
      </c>
      <c r="C48" s="12" t="s">
        <v>3</v>
      </c>
      <c r="D48" s="20" t="s">
        <v>25</v>
      </c>
      <c r="E48" s="20" t="s">
        <v>38</v>
      </c>
      <c r="F48" s="26" t="s">
        <v>110</v>
      </c>
      <c r="G48" s="30"/>
      <c r="H48" s="49"/>
      <c r="I48" s="8"/>
    </row>
    <row r="49" spans="1:9" ht="15.75">
      <c r="A49" s="114"/>
      <c r="B49" s="38" t="s">
        <v>148</v>
      </c>
      <c r="C49" s="12" t="s">
        <v>3</v>
      </c>
      <c r="D49" s="20" t="s">
        <v>25</v>
      </c>
      <c r="E49" s="20" t="s">
        <v>38</v>
      </c>
      <c r="F49" s="26" t="s">
        <v>110</v>
      </c>
      <c r="G49" s="30" t="s">
        <v>69</v>
      </c>
      <c r="H49" s="49"/>
      <c r="I49" s="8"/>
    </row>
    <row r="50" spans="1:9" ht="25.5">
      <c r="A50" s="114"/>
      <c r="B50" s="47" t="s">
        <v>137</v>
      </c>
      <c r="C50" s="12" t="s">
        <v>3</v>
      </c>
      <c r="D50" s="20" t="s">
        <v>25</v>
      </c>
      <c r="E50" s="20" t="s">
        <v>38</v>
      </c>
      <c r="F50" s="26" t="s">
        <v>111</v>
      </c>
      <c r="G50" s="30"/>
      <c r="H50" s="49"/>
      <c r="I50" s="8"/>
    </row>
    <row r="51" spans="1:9" ht="15.75">
      <c r="A51" s="114"/>
      <c r="B51" s="38" t="s">
        <v>148</v>
      </c>
      <c r="C51" s="12" t="s">
        <v>3</v>
      </c>
      <c r="D51" s="20" t="s">
        <v>25</v>
      </c>
      <c r="E51" s="20" t="s">
        <v>38</v>
      </c>
      <c r="F51" s="26" t="s">
        <v>111</v>
      </c>
      <c r="G51" s="30" t="s">
        <v>69</v>
      </c>
      <c r="H51" s="49"/>
      <c r="I51" s="8"/>
    </row>
    <row r="52" spans="1:9" ht="38.25">
      <c r="A52" s="114"/>
      <c r="B52" s="47" t="s">
        <v>138</v>
      </c>
      <c r="C52" s="12" t="s">
        <v>3</v>
      </c>
      <c r="D52" s="20" t="s">
        <v>25</v>
      </c>
      <c r="E52" s="20" t="s">
        <v>38</v>
      </c>
      <c r="F52" s="26" t="s">
        <v>112</v>
      </c>
      <c r="G52" s="30"/>
      <c r="H52" s="49"/>
      <c r="I52" s="8"/>
    </row>
    <row r="53" spans="1:9" ht="15.75">
      <c r="A53" s="114"/>
      <c r="B53" s="38" t="s">
        <v>148</v>
      </c>
      <c r="C53" s="12" t="s">
        <v>3</v>
      </c>
      <c r="D53" s="20" t="s">
        <v>25</v>
      </c>
      <c r="E53" s="20" t="s">
        <v>38</v>
      </c>
      <c r="F53" s="26" t="s">
        <v>112</v>
      </c>
      <c r="G53" s="30" t="s">
        <v>69</v>
      </c>
      <c r="H53" s="49"/>
      <c r="I53" s="8"/>
    </row>
    <row r="54" spans="1:9" ht="15.75">
      <c r="A54" s="114"/>
      <c r="B54" s="37" t="s">
        <v>10</v>
      </c>
      <c r="C54" s="12" t="s">
        <v>3</v>
      </c>
      <c r="D54" s="20" t="s">
        <v>25</v>
      </c>
      <c r="E54" s="20" t="s">
        <v>30</v>
      </c>
      <c r="F54" s="26"/>
      <c r="G54" s="30"/>
      <c r="H54" s="49"/>
      <c r="I54" s="8"/>
    </row>
    <row r="55" spans="1:9" ht="25.5">
      <c r="A55" s="114"/>
      <c r="B55" s="38" t="s">
        <v>132</v>
      </c>
      <c r="C55" s="12" t="s">
        <v>3</v>
      </c>
      <c r="D55" s="20" t="s">
        <v>25</v>
      </c>
      <c r="E55" s="20" t="s">
        <v>30</v>
      </c>
      <c r="F55" s="26" t="s">
        <v>113</v>
      </c>
      <c r="G55" s="30"/>
      <c r="H55" s="49"/>
      <c r="I55" s="8"/>
    </row>
    <row r="56" spans="1:9" ht="15.75">
      <c r="A56" s="114"/>
      <c r="B56" s="38" t="s">
        <v>88</v>
      </c>
      <c r="C56" s="12" t="s">
        <v>3</v>
      </c>
      <c r="D56" s="20" t="s">
        <v>25</v>
      </c>
      <c r="E56" s="20" t="s">
        <v>30</v>
      </c>
      <c r="F56" s="26" t="s">
        <v>113</v>
      </c>
      <c r="G56" s="30" t="s">
        <v>70</v>
      </c>
      <c r="H56" s="49"/>
      <c r="I56" s="8"/>
    </row>
    <row r="57" spans="1:9" ht="102">
      <c r="A57" s="114"/>
      <c r="B57" s="38" t="s">
        <v>150</v>
      </c>
      <c r="C57" s="12" t="s">
        <v>3</v>
      </c>
      <c r="D57" s="20" t="s">
        <v>25</v>
      </c>
      <c r="E57" s="20" t="s">
        <v>30</v>
      </c>
      <c r="F57" s="26" t="s">
        <v>113</v>
      </c>
      <c r="G57" s="30" t="s">
        <v>149</v>
      </c>
      <c r="H57" s="50"/>
      <c r="I57" s="8"/>
    </row>
    <row r="58" spans="1:9" ht="15.75">
      <c r="A58" s="114"/>
      <c r="B58" s="39" t="s">
        <v>31</v>
      </c>
      <c r="C58" s="13" t="s">
        <v>3</v>
      </c>
      <c r="D58" s="21" t="s">
        <v>27</v>
      </c>
      <c r="E58" s="21"/>
      <c r="F58" s="27"/>
      <c r="G58" s="31"/>
      <c r="H58" s="49"/>
      <c r="I58" s="8"/>
    </row>
    <row r="59" spans="1:9" ht="15.75">
      <c r="A59" s="114"/>
      <c r="B59" s="40" t="s">
        <v>11</v>
      </c>
      <c r="C59" s="14" t="s">
        <v>3</v>
      </c>
      <c r="D59" s="20" t="s">
        <v>27</v>
      </c>
      <c r="E59" s="20" t="s">
        <v>32</v>
      </c>
      <c r="F59" s="26"/>
      <c r="G59" s="30"/>
      <c r="H59" s="49"/>
      <c r="I59" s="8"/>
    </row>
    <row r="60" spans="1:9" ht="30" customHeight="1">
      <c r="A60" s="114"/>
      <c r="B60" s="41" t="s">
        <v>71</v>
      </c>
      <c r="C60" s="14" t="s">
        <v>3</v>
      </c>
      <c r="D60" s="20" t="s">
        <v>27</v>
      </c>
      <c r="E60" s="20" t="s">
        <v>32</v>
      </c>
      <c r="F60" s="26" t="s">
        <v>151</v>
      </c>
      <c r="G60" s="30"/>
      <c r="H60" s="49"/>
      <c r="I60" s="8"/>
    </row>
    <row r="61" spans="1:9" ht="51">
      <c r="A61" s="114"/>
      <c r="B61" s="38" t="s">
        <v>166</v>
      </c>
      <c r="C61" s="14" t="s">
        <v>3</v>
      </c>
      <c r="D61" s="20" t="s">
        <v>27</v>
      </c>
      <c r="E61" s="20" t="s">
        <v>32</v>
      </c>
      <c r="F61" s="26" t="s">
        <v>151</v>
      </c>
      <c r="G61" s="30" t="s">
        <v>58</v>
      </c>
      <c r="H61" s="49"/>
      <c r="I61" s="8"/>
    </row>
    <row r="62" spans="1:9" ht="25.5">
      <c r="A62" s="114"/>
      <c r="B62" s="36" t="s">
        <v>12</v>
      </c>
      <c r="C62" s="15" t="s">
        <v>3</v>
      </c>
      <c r="D62" s="22" t="s">
        <v>32</v>
      </c>
      <c r="E62" s="22"/>
      <c r="F62" s="28"/>
      <c r="G62" s="32"/>
      <c r="H62" s="51"/>
      <c r="I62" s="8"/>
    </row>
    <row r="63" spans="1:9" ht="38.25">
      <c r="A63" s="114"/>
      <c r="B63" s="37" t="s">
        <v>72</v>
      </c>
      <c r="C63" s="14" t="s">
        <v>3</v>
      </c>
      <c r="D63" s="20" t="s">
        <v>32</v>
      </c>
      <c r="E63" s="20" t="s">
        <v>33</v>
      </c>
      <c r="F63" s="26"/>
      <c r="G63" s="30"/>
      <c r="H63" s="49"/>
      <c r="I63" s="8"/>
    </row>
    <row r="64" spans="1:9" ht="40.5" customHeight="1">
      <c r="A64" s="114"/>
      <c r="B64" s="38" t="s">
        <v>89</v>
      </c>
      <c r="C64" s="14" t="s">
        <v>3</v>
      </c>
      <c r="D64" s="20" t="s">
        <v>32</v>
      </c>
      <c r="E64" s="20" t="s">
        <v>33</v>
      </c>
      <c r="F64" s="26" t="s">
        <v>114</v>
      </c>
      <c r="G64" s="30"/>
      <c r="H64" s="49"/>
      <c r="I64" s="8"/>
    </row>
    <row r="65" spans="1:9" ht="51">
      <c r="A65" s="114"/>
      <c r="B65" s="38" t="s">
        <v>166</v>
      </c>
      <c r="C65" s="14" t="s">
        <v>3</v>
      </c>
      <c r="D65" s="20" t="s">
        <v>32</v>
      </c>
      <c r="E65" s="20" t="s">
        <v>33</v>
      </c>
      <c r="F65" s="26" t="s">
        <v>114</v>
      </c>
      <c r="G65" s="30" t="s">
        <v>58</v>
      </c>
      <c r="H65" s="49"/>
      <c r="I65" s="8"/>
    </row>
    <row r="66" spans="1:9" ht="51">
      <c r="A66" s="114"/>
      <c r="B66" s="38" t="s">
        <v>167</v>
      </c>
      <c r="C66" s="14" t="s">
        <v>3</v>
      </c>
      <c r="D66" s="20" t="s">
        <v>32</v>
      </c>
      <c r="E66" s="20" t="s">
        <v>33</v>
      </c>
      <c r="F66" s="26" t="s">
        <v>114</v>
      </c>
      <c r="G66" s="30" t="s">
        <v>62</v>
      </c>
      <c r="H66" s="49"/>
      <c r="I66" s="8"/>
    </row>
    <row r="67" spans="1:9" ht="25.5">
      <c r="A67" s="114"/>
      <c r="B67" s="38" t="s">
        <v>59</v>
      </c>
      <c r="C67" s="14" t="s">
        <v>3</v>
      </c>
      <c r="D67" s="20" t="s">
        <v>32</v>
      </c>
      <c r="E67" s="20" t="s">
        <v>33</v>
      </c>
      <c r="F67" s="26" t="s">
        <v>114</v>
      </c>
      <c r="G67" s="30" t="s">
        <v>63</v>
      </c>
      <c r="H67" s="49"/>
      <c r="I67" s="8"/>
    </row>
    <row r="68" spans="1:9" ht="38.25">
      <c r="A68" s="114"/>
      <c r="B68" s="38" t="s">
        <v>168</v>
      </c>
      <c r="C68" s="14" t="s">
        <v>3</v>
      </c>
      <c r="D68" s="20" t="s">
        <v>32</v>
      </c>
      <c r="E68" s="20" t="s">
        <v>33</v>
      </c>
      <c r="F68" s="26" t="s">
        <v>114</v>
      </c>
      <c r="G68" s="30" t="s">
        <v>64</v>
      </c>
      <c r="H68" s="49"/>
      <c r="I68" s="8"/>
    </row>
    <row r="69" spans="1:9" ht="15.75">
      <c r="A69" s="114"/>
      <c r="B69" s="37" t="s">
        <v>45</v>
      </c>
      <c r="C69" s="14" t="s">
        <v>3</v>
      </c>
      <c r="D69" s="20" t="s">
        <v>32</v>
      </c>
      <c r="E69" s="20" t="s">
        <v>37</v>
      </c>
      <c r="F69" s="26"/>
      <c r="G69" s="30"/>
      <c r="H69" s="49"/>
      <c r="I69" s="8"/>
    </row>
    <row r="70" spans="1:9" ht="25.5">
      <c r="A70" s="114"/>
      <c r="B70" s="38" t="s">
        <v>132</v>
      </c>
      <c r="C70" s="14" t="s">
        <v>3</v>
      </c>
      <c r="D70" s="20" t="s">
        <v>32</v>
      </c>
      <c r="E70" s="20" t="s">
        <v>37</v>
      </c>
      <c r="F70" s="26" t="s">
        <v>113</v>
      </c>
      <c r="G70" s="30"/>
      <c r="H70" s="49"/>
      <c r="I70" s="8"/>
    </row>
    <row r="71" spans="1:9" ht="51">
      <c r="A71" s="114"/>
      <c r="B71" s="38" t="s">
        <v>169</v>
      </c>
      <c r="C71" s="14" t="s">
        <v>3</v>
      </c>
      <c r="D71" s="20" t="s">
        <v>32</v>
      </c>
      <c r="E71" s="20" t="s">
        <v>37</v>
      </c>
      <c r="F71" s="26" t="s">
        <v>113</v>
      </c>
      <c r="G71" s="30" t="s">
        <v>96</v>
      </c>
      <c r="H71" s="49"/>
      <c r="I71" s="8"/>
    </row>
    <row r="72" spans="1:9" ht="51">
      <c r="A72" s="114"/>
      <c r="B72" s="38" t="s">
        <v>170</v>
      </c>
      <c r="C72" s="14" t="s">
        <v>3</v>
      </c>
      <c r="D72" s="20" t="s">
        <v>32</v>
      </c>
      <c r="E72" s="20" t="s">
        <v>37</v>
      </c>
      <c r="F72" s="26" t="s">
        <v>113</v>
      </c>
      <c r="G72" s="30" t="s">
        <v>97</v>
      </c>
      <c r="H72" s="49"/>
      <c r="I72" s="8"/>
    </row>
    <row r="73" spans="1:9" ht="25.5">
      <c r="A73" s="114"/>
      <c r="B73" s="38" t="s">
        <v>59</v>
      </c>
      <c r="C73" s="14" t="s">
        <v>3</v>
      </c>
      <c r="D73" s="20" t="s">
        <v>32</v>
      </c>
      <c r="E73" s="20" t="s">
        <v>37</v>
      </c>
      <c r="F73" s="26" t="s">
        <v>113</v>
      </c>
      <c r="G73" s="30" t="s">
        <v>63</v>
      </c>
      <c r="H73" s="49"/>
      <c r="I73" s="8"/>
    </row>
    <row r="74" spans="1:9" ht="38.25">
      <c r="A74" s="114"/>
      <c r="B74" s="38" t="s">
        <v>168</v>
      </c>
      <c r="C74" s="14" t="s">
        <v>3</v>
      </c>
      <c r="D74" s="20" t="s">
        <v>32</v>
      </c>
      <c r="E74" s="20" t="s">
        <v>37</v>
      </c>
      <c r="F74" s="26" t="s">
        <v>113</v>
      </c>
      <c r="G74" s="30" t="s">
        <v>64</v>
      </c>
      <c r="H74" s="49"/>
      <c r="I74" s="8"/>
    </row>
    <row r="75" spans="1:9" ht="25.5">
      <c r="A75" s="114"/>
      <c r="B75" s="37" t="s">
        <v>46</v>
      </c>
      <c r="C75" s="14" t="s">
        <v>3</v>
      </c>
      <c r="D75" s="20" t="s">
        <v>32</v>
      </c>
      <c r="E75" s="20" t="s">
        <v>38</v>
      </c>
      <c r="F75" s="26"/>
      <c r="G75" s="30"/>
      <c r="H75" s="49"/>
      <c r="I75" s="8"/>
    </row>
    <row r="76" spans="1:9" ht="25.5">
      <c r="A76" s="114"/>
      <c r="B76" s="38" t="s">
        <v>132</v>
      </c>
      <c r="C76" s="14" t="s">
        <v>3</v>
      </c>
      <c r="D76" s="20" t="s">
        <v>32</v>
      </c>
      <c r="E76" s="20" t="s">
        <v>38</v>
      </c>
      <c r="F76" s="26" t="s">
        <v>113</v>
      </c>
      <c r="G76" s="30"/>
      <c r="H76" s="49"/>
      <c r="I76" s="8"/>
    </row>
    <row r="77" spans="1:9" ht="51">
      <c r="A77" s="114"/>
      <c r="B77" s="38" t="s">
        <v>166</v>
      </c>
      <c r="C77" s="14" t="s">
        <v>3</v>
      </c>
      <c r="D77" s="20" t="s">
        <v>32</v>
      </c>
      <c r="E77" s="20" t="s">
        <v>38</v>
      </c>
      <c r="F77" s="26" t="s">
        <v>113</v>
      </c>
      <c r="G77" s="30" t="s">
        <v>58</v>
      </c>
      <c r="H77" s="49"/>
      <c r="I77" s="8"/>
    </row>
    <row r="78" spans="1:9" ht="51">
      <c r="A78" s="114"/>
      <c r="B78" s="38" t="s">
        <v>167</v>
      </c>
      <c r="C78" s="14" t="s">
        <v>3</v>
      </c>
      <c r="D78" s="20" t="s">
        <v>32</v>
      </c>
      <c r="E78" s="20" t="s">
        <v>38</v>
      </c>
      <c r="F78" s="26" t="s">
        <v>113</v>
      </c>
      <c r="G78" s="30" t="s">
        <v>62</v>
      </c>
      <c r="H78" s="49"/>
      <c r="I78" s="8"/>
    </row>
    <row r="79" spans="1:9" ht="25.5">
      <c r="A79" s="114"/>
      <c r="B79" s="38" t="s">
        <v>59</v>
      </c>
      <c r="C79" s="14" t="s">
        <v>3</v>
      </c>
      <c r="D79" s="20" t="s">
        <v>32</v>
      </c>
      <c r="E79" s="20" t="s">
        <v>38</v>
      </c>
      <c r="F79" s="26" t="s">
        <v>113</v>
      </c>
      <c r="G79" s="30" t="s">
        <v>63</v>
      </c>
      <c r="H79" s="49"/>
      <c r="I79" s="8"/>
    </row>
    <row r="80" spans="1:9" ht="38.25">
      <c r="A80" s="114"/>
      <c r="B80" s="38" t="s">
        <v>168</v>
      </c>
      <c r="C80" s="14" t="s">
        <v>3</v>
      </c>
      <c r="D80" s="20" t="s">
        <v>32</v>
      </c>
      <c r="E80" s="20" t="s">
        <v>38</v>
      </c>
      <c r="F80" s="26" t="s">
        <v>113</v>
      </c>
      <c r="G80" s="30" t="s">
        <v>64</v>
      </c>
      <c r="H80" s="49"/>
      <c r="I80" s="8"/>
    </row>
    <row r="81" spans="1:9" ht="15.75">
      <c r="A81" s="114"/>
      <c r="B81" s="36" t="s">
        <v>47</v>
      </c>
      <c r="C81" s="15" t="s">
        <v>3</v>
      </c>
      <c r="D81" s="22" t="s">
        <v>28</v>
      </c>
      <c r="E81" s="22"/>
      <c r="F81" s="28"/>
      <c r="G81" s="32"/>
      <c r="H81" s="49"/>
      <c r="I81" s="8"/>
    </row>
    <row r="82" spans="1:9" ht="15.75">
      <c r="A82" s="114"/>
      <c r="B82" s="37" t="s">
        <v>76</v>
      </c>
      <c r="C82" s="16" t="s">
        <v>3</v>
      </c>
      <c r="D82" s="23" t="s">
        <v>28</v>
      </c>
      <c r="E82" s="23" t="s">
        <v>29</v>
      </c>
      <c r="F82" s="44"/>
      <c r="G82" s="33"/>
      <c r="H82" s="51"/>
      <c r="I82" s="8"/>
    </row>
    <row r="83" spans="1:9" ht="15.75">
      <c r="A83" s="114"/>
      <c r="B83" s="38" t="s">
        <v>77</v>
      </c>
      <c r="C83" s="16" t="s">
        <v>3</v>
      </c>
      <c r="D83" s="23" t="s">
        <v>28</v>
      </c>
      <c r="E83" s="23" t="s">
        <v>29</v>
      </c>
      <c r="F83" s="44" t="s">
        <v>152</v>
      </c>
      <c r="G83" s="33"/>
      <c r="H83" s="51"/>
      <c r="I83" s="8"/>
    </row>
    <row r="84" spans="1:9" ht="38.25">
      <c r="A84" s="114"/>
      <c r="B84" s="38" t="s">
        <v>94</v>
      </c>
      <c r="C84" s="16" t="s">
        <v>3</v>
      </c>
      <c r="D84" s="23" t="s">
        <v>28</v>
      </c>
      <c r="E84" s="23" t="s">
        <v>29</v>
      </c>
      <c r="F84" s="44" t="s">
        <v>153</v>
      </c>
      <c r="G84" s="33"/>
      <c r="H84" s="51"/>
      <c r="I84" s="8"/>
    </row>
    <row r="85" spans="1:9" ht="38.25">
      <c r="A85" s="114"/>
      <c r="B85" s="38" t="s">
        <v>168</v>
      </c>
      <c r="C85" s="16" t="s">
        <v>3</v>
      </c>
      <c r="D85" s="23" t="s">
        <v>28</v>
      </c>
      <c r="E85" s="23" t="s">
        <v>29</v>
      </c>
      <c r="F85" s="44" t="s">
        <v>153</v>
      </c>
      <c r="G85" s="33" t="s">
        <v>64</v>
      </c>
      <c r="H85" s="51"/>
      <c r="I85" s="8"/>
    </row>
    <row r="86" spans="1:9" ht="15.75">
      <c r="A86" s="114"/>
      <c r="B86" s="37" t="s">
        <v>48</v>
      </c>
      <c r="C86" s="16" t="s">
        <v>3</v>
      </c>
      <c r="D86" s="23" t="s">
        <v>28</v>
      </c>
      <c r="E86" s="23" t="s">
        <v>36</v>
      </c>
      <c r="F86" s="44"/>
      <c r="G86" s="33"/>
      <c r="H86" s="51"/>
      <c r="I86" s="8"/>
    </row>
    <row r="87" spans="1:9" ht="15.75">
      <c r="A87" s="114"/>
      <c r="B87" s="38" t="s">
        <v>95</v>
      </c>
      <c r="C87" s="16" t="s">
        <v>3</v>
      </c>
      <c r="D87" s="23" t="s">
        <v>28</v>
      </c>
      <c r="E87" s="23" t="s">
        <v>36</v>
      </c>
      <c r="F87" s="44" t="s">
        <v>118</v>
      </c>
      <c r="G87" s="33"/>
      <c r="H87" s="51"/>
      <c r="I87" s="8"/>
    </row>
    <row r="88" spans="1:9" ht="38.25">
      <c r="A88" s="114"/>
      <c r="B88" s="38" t="s">
        <v>154</v>
      </c>
      <c r="C88" s="16" t="s">
        <v>3</v>
      </c>
      <c r="D88" s="23" t="s">
        <v>28</v>
      </c>
      <c r="E88" s="23" t="s">
        <v>36</v>
      </c>
      <c r="F88" s="44" t="s">
        <v>118</v>
      </c>
      <c r="G88" s="34">
        <v>810</v>
      </c>
      <c r="H88" s="51"/>
      <c r="I88" s="8"/>
    </row>
    <row r="89" spans="1:9" ht="15.75">
      <c r="A89" s="114"/>
      <c r="B89" s="37" t="s">
        <v>49</v>
      </c>
      <c r="C89" s="16" t="s">
        <v>3</v>
      </c>
      <c r="D89" s="23" t="s">
        <v>28</v>
      </c>
      <c r="E89" s="23" t="s">
        <v>33</v>
      </c>
      <c r="F89" s="44"/>
      <c r="G89" s="33"/>
      <c r="H89" s="51"/>
      <c r="I89" s="8"/>
    </row>
    <row r="90" spans="1:9" ht="38.25">
      <c r="A90" s="114"/>
      <c r="B90" s="38" t="s">
        <v>156</v>
      </c>
      <c r="C90" s="16" t="s">
        <v>3</v>
      </c>
      <c r="D90" s="23" t="s">
        <v>28</v>
      </c>
      <c r="E90" s="23" t="s">
        <v>33</v>
      </c>
      <c r="F90" s="44" t="s">
        <v>155</v>
      </c>
      <c r="G90" s="34"/>
      <c r="H90" s="51"/>
      <c r="I90" s="8"/>
    </row>
    <row r="91" spans="1:9" ht="38.25">
      <c r="A91" s="114"/>
      <c r="B91" s="38" t="s">
        <v>168</v>
      </c>
      <c r="C91" s="16" t="s">
        <v>3</v>
      </c>
      <c r="D91" s="23" t="s">
        <v>28</v>
      </c>
      <c r="E91" s="23" t="s">
        <v>33</v>
      </c>
      <c r="F91" s="44" t="s">
        <v>155</v>
      </c>
      <c r="G91" s="34">
        <v>244</v>
      </c>
      <c r="H91" s="51"/>
      <c r="I91" s="8"/>
    </row>
    <row r="92" spans="1:9" ht="51">
      <c r="A92" s="114"/>
      <c r="B92" s="38" t="s">
        <v>157</v>
      </c>
      <c r="C92" s="16" t="s">
        <v>3</v>
      </c>
      <c r="D92" s="23" t="s">
        <v>28</v>
      </c>
      <c r="E92" s="23" t="s">
        <v>33</v>
      </c>
      <c r="F92" s="44" t="s">
        <v>155</v>
      </c>
      <c r="G92" s="34">
        <v>414</v>
      </c>
      <c r="H92" s="51"/>
      <c r="I92" s="8"/>
    </row>
    <row r="93" spans="1:9" ht="15.75">
      <c r="A93" s="114"/>
      <c r="B93" s="36" t="s">
        <v>34</v>
      </c>
      <c r="C93" s="15" t="s">
        <v>3</v>
      </c>
      <c r="D93" s="22" t="s">
        <v>35</v>
      </c>
      <c r="E93" s="22"/>
      <c r="F93" s="45"/>
      <c r="G93" s="32"/>
      <c r="H93" s="51"/>
      <c r="I93" s="8"/>
    </row>
    <row r="94" spans="1:9" ht="29.25" customHeight="1">
      <c r="A94" s="114"/>
      <c r="B94" s="37" t="s">
        <v>13</v>
      </c>
      <c r="C94" s="16" t="s">
        <v>3</v>
      </c>
      <c r="D94" s="20" t="s">
        <v>35</v>
      </c>
      <c r="E94" s="20" t="s">
        <v>32</v>
      </c>
      <c r="F94" s="26"/>
      <c r="G94" s="30"/>
      <c r="H94" s="51"/>
      <c r="I94" s="8"/>
    </row>
    <row r="95" spans="1:9" ht="15.75">
      <c r="A95" s="114"/>
      <c r="B95" s="38" t="s">
        <v>90</v>
      </c>
      <c r="C95" s="16" t="s">
        <v>3</v>
      </c>
      <c r="D95" s="20" t="s">
        <v>35</v>
      </c>
      <c r="E95" s="20" t="s">
        <v>32</v>
      </c>
      <c r="F95" s="26" t="s">
        <v>160</v>
      </c>
      <c r="G95" s="30"/>
      <c r="H95" s="51"/>
      <c r="I95" s="8"/>
    </row>
    <row r="96" spans="1:9" ht="38.25">
      <c r="A96" s="114"/>
      <c r="B96" s="38" t="s">
        <v>168</v>
      </c>
      <c r="C96" s="16" t="s">
        <v>3</v>
      </c>
      <c r="D96" s="20" t="s">
        <v>35</v>
      </c>
      <c r="E96" s="20" t="s">
        <v>32</v>
      </c>
      <c r="F96" s="26" t="s">
        <v>160</v>
      </c>
      <c r="G96" s="30" t="s">
        <v>64</v>
      </c>
      <c r="H96" s="51"/>
      <c r="I96" s="8"/>
    </row>
    <row r="97" spans="1:9" ht="38.25">
      <c r="A97" s="114"/>
      <c r="B97" s="38" t="s">
        <v>159</v>
      </c>
      <c r="C97" s="16" t="s">
        <v>3</v>
      </c>
      <c r="D97" s="20" t="s">
        <v>35</v>
      </c>
      <c r="E97" s="20" t="s">
        <v>32</v>
      </c>
      <c r="F97" s="26" t="s">
        <v>160</v>
      </c>
      <c r="G97" s="30" t="s">
        <v>158</v>
      </c>
      <c r="H97" s="51"/>
      <c r="I97" s="8"/>
    </row>
    <row r="98" spans="1:9" ht="25.5">
      <c r="A98" s="114"/>
      <c r="B98" s="37" t="s">
        <v>78</v>
      </c>
      <c r="C98" s="16" t="s">
        <v>3</v>
      </c>
      <c r="D98" s="20" t="s">
        <v>35</v>
      </c>
      <c r="E98" s="20" t="s">
        <v>35</v>
      </c>
      <c r="F98" s="26"/>
      <c r="G98" s="30"/>
      <c r="H98" s="51"/>
      <c r="I98" s="8"/>
    </row>
    <row r="99" spans="1:9" ht="25.5">
      <c r="A99" s="114"/>
      <c r="B99" s="47" t="s">
        <v>132</v>
      </c>
      <c r="C99" s="16" t="s">
        <v>3</v>
      </c>
      <c r="D99" s="20" t="s">
        <v>35</v>
      </c>
      <c r="E99" s="20" t="s">
        <v>35</v>
      </c>
      <c r="F99" s="26" t="s">
        <v>113</v>
      </c>
      <c r="G99" s="30"/>
      <c r="H99" s="51"/>
      <c r="I99" s="8"/>
    </row>
    <row r="100" spans="1:9" ht="51">
      <c r="A100" s="114"/>
      <c r="B100" s="38" t="s">
        <v>169</v>
      </c>
      <c r="C100" s="16" t="s">
        <v>3</v>
      </c>
      <c r="D100" s="20" t="s">
        <v>35</v>
      </c>
      <c r="E100" s="20" t="s">
        <v>35</v>
      </c>
      <c r="F100" s="26" t="s">
        <v>113</v>
      </c>
      <c r="G100" s="30" t="s">
        <v>96</v>
      </c>
      <c r="H100" s="51"/>
      <c r="I100" s="8"/>
    </row>
    <row r="101" spans="1:9" ht="51">
      <c r="A101" s="114"/>
      <c r="B101" s="38" t="s">
        <v>170</v>
      </c>
      <c r="C101" s="16" t="s">
        <v>3</v>
      </c>
      <c r="D101" s="20" t="s">
        <v>35</v>
      </c>
      <c r="E101" s="20" t="s">
        <v>35</v>
      </c>
      <c r="F101" s="26" t="s">
        <v>113</v>
      </c>
      <c r="G101" s="30" t="s">
        <v>97</v>
      </c>
      <c r="H101" s="51"/>
      <c r="I101" s="8"/>
    </row>
    <row r="102" spans="1:9" ht="25.5">
      <c r="A102" s="114"/>
      <c r="B102" s="38" t="s">
        <v>59</v>
      </c>
      <c r="C102" s="16" t="s">
        <v>3</v>
      </c>
      <c r="D102" s="20" t="s">
        <v>35</v>
      </c>
      <c r="E102" s="20" t="s">
        <v>35</v>
      </c>
      <c r="F102" s="26" t="s">
        <v>113</v>
      </c>
      <c r="G102" s="30" t="s">
        <v>63</v>
      </c>
      <c r="H102" s="51"/>
      <c r="I102" s="8"/>
    </row>
    <row r="103" spans="1:9" ht="37.5" customHeight="1">
      <c r="A103" s="114"/>
      <c r="B103" s="38" t="s">
        <v>168</v>
      </c>
      <c r="C103" s="16" t="s">
        <v>3</v>
      </c>
      <c r="D103" s="20" t="s">
        <v>35</v>
      </c>
      <c r="E103" s="20" t="s">
        <v>35</v>
      </c>
      <c r="F103" s="26" t="s">
        <v>113</v>
      </c>
      <c r="G103" s="30" t="s">
        <v>64</v>
      </c>
      <c r="H103" s="51"/>
      <c r="I103" s="8"/>
    </row>
    <row r="104" spans="1:9" ht="25.5">
      <c r="A104" s="114"/>
      <c r="B104" s="38" t="s">
        <v>60</v>
      </c>
      <c r="C104" s="16" t="s">
        <v>3</v>
      </c>
      <c r="D104" s="20" t="s">
        <v>35</v>
      </c>
      <c r="E104" s="20" t="s">
        <v>35</v>
      </c>
      <c r="F104" s="26" t="s">
        <v>113</v>
      </c>
      <c r="G104" s="30" t="s">
        <v>65</v>
      </c>
      <c r="H104" s="51"/>
      <c r="I104" s="8"/>
    </row>
    <row r="105" spans="1:9" ht="42" customHeight="1">
      <c r="A105" s="114"/>
      <c r="B105" s="38" t="s">
        <v>61</v>
      </c>
      <c r="C105" s="16" t="s">
        <v>3</v>
      </c>
      <c r="D105" s="20" t="s">
        <v>35</v>
      </c>
      <c r="E105" s="20" t="s">
        <v>35</v>
      </c>
      <c r="F105" s="26" t="s">
        <v>113</v>
      </c>
      <c r="G105" s="30" t="s">
        <v>66</v>
      </c>
      <c r="H105" s="51"/>
      <c r="I105" s="8"/>
    </row>
    <row r="106" spans="1:9" ht="15.75">
      <c r="A106" s="114"/>
      <c r="B106" s="36" t="s">
        <v>50</v>
      </c>
      <c r="C106" s="10" t="s">
        <v>3</v>
      </c>
      <c r="D106" s="24" t="s">
        <v>67</v>
      </c>
      <c r="E106" s="22"/>
      <c r="F106" s="45"/>
      <c r="G106" s="32"/>
      <c r="H106" s="51"/>
      <c r="I106" s="8"/>
    </row>
    <row r="107" spans="1:9" ht="25.5">
      <c r="A107" s="114"/>
      <c r="B107" s="37" t="s">
        <v>51</v>
      </c>
      <c r="C107" s="16" t="s">
        <v>3</v>
      </c>
      <c r="D107" s="20" t="s">
        <v>67</v>
      </c>
      <c r="E107" s="20" t="s">
        <v>35</v>
      </c>
      <c r="F107" s="26"/>
      <c r="G107" s="30"/>
      <c r="H107" s="51"/>
      <c r="I107" s="8"/>
    </row>
    <row r="108" spans="1:9" ht="25.5">
      <c r="A108" s="114"/>
      <c r="B108" s="38" t="s">
        <v>128</v>
      </c>
      <c r="C108" s="16" t="s">
        <v>3</v>
      </c>
      <c r="D108" s="20" t="s">
        <v>67</v>
      </c>
      <c r="E108" s="20" t="s">
        <v>35</v>
      </c>
      <c r="F108" s="26" t="s">
        <v>108</v>
      </c>
      <c r="G108" s="30"/>
      <c r="H108" s="51"/>
      <c r="I108" s="8"/>
    </row>
    <row r="109" spans="1:9" ht="38.25">
      <c r="A109" s="114"/>
      <c r="B109" s="38" t="s">
        <v>168</v>
      </c>
      <c r="C109" s="16" t="s">
        <v>3</v>
      </c>
      <c r="D109" s="20" t="s">
        <v>67</v>
      </c>
      <c r="E109" s="20" t="s">
        <v>35</v>
      </c>
      <c r="F109" s="26" t="s">
        <v>108</v>
      </c>
      <c r="G109" s="30" t="s">
        <v>64</v>
      </c>
      <c r="H109" s="51"/>
      <c r="I109" s="8"/>
    </row>
    <row r="110" spans="1:9" ht="15.75">
      <c r="A110" s="114"/>
      <c r="B110" s="37" t="s">
        <v>52</v>
      </c>
      <c r="C110" s="16" t="s">
        <v>3</v>
      </c>
      <c r="D110" s="20" t="s">
        <v>67</v>
      </c>
      <c r="E110" s="20" t="s">
        <v>67</v>
      </c>
      <c r="F110" s="26"/>
      <c r="G110" s="30"/>
      <c r="H110" s="51"/>
      <c r="I110" s="8"/>
    </row>
    <row r="111" spans="1:9" ht="25.5">
      <c r="A111" s="114"/>
      <c r="B111" s="38" t="s">
        <v>129</v>
      </c>
      <c r="C111" s="16" t="s">
        <v>3</v>
      </c>
      <c r="D111" s="20" t="s">
        <v>67</v>
      </c>
      <c r="E111" s="20" t="s">
        <v>67</v>
      </c>
      <c r="F111" s="26" t="s">
        <v>161</v>
      </c>
      <c r="G111" s="30"/>
      <c r="H111" s="51"/>
      <c r="I111" s="8"/>
    </row>
    <row r="112" spans="1:9" ht="38.25">
      <c r="A112" s="114"/>
      <c r="B112" s="38" t="s">
        <v>168</v>
      </c>
      <c r="C112" s="16" t="s">
        <v>3</v>
      </c>
      <c r="D112" s="20" t="s">
        <v>67</v>
      </c>
      <c r="E112" s="20" t="s">
        <v>67</v>
      </c>
      <c r="F112" s="26" t="s">
        <v>161</v>
      </c>
      <c r="G112" s="30" t="s">
        <v>64</v>
      </c>
      <c r="H112" s="51"/>
      <c r="I112" s="8"/>
    </row>
    <row r="113" spans="1:9" ht="15.75">
      <c r="A113" s="114"/>
      <c r="B113" s="36" t="s">
        <v>41</v>
      </c>
      <c r="C113" s="10" t="s">
        <v>3</v>
      </c>
      <c r="D113" s="24" t="s">
        <v>36</v>
      </c>
      <c r="E113" s="22"/>
      <c r="F113" s="45"/>
      <c r="G113" s="32"/>
      <c r="H113" s="51"/>
      <c r="I113" s="8"/>
    </row>
    <row r="114" spans="1:9" ht="15.75">
      <c r="A114" s="114"/>
      <c r="B114" s="37" t="s">
        <v>14</v>
      </c>
      <c r="C114" s="16" t="s">
        <v>3</v>
      </c>
      <c r="D114" s="20" t="s">
        <v>36</v>
      </c>
      <c r="E114" s="20" t="s">
        <v>25</v>
      </c>
      <c r="F114" s="26"/>
      <c r="G114" s="30"/>
      <c r="H114" s="51"/>
      <c r="I114" s="8"/>
    </row>
    <row r="115" spans="1:9" ht="38.25">
      <c r="A115" s="114"/>
      <c r="B115" s="38" t="s">
        <v>80</v>
      </c>
      <c r="C115" s="16" t="s">
        <v>3</v>
      </c>
      <c r="D115" s="20" t="s">
        <v>36</v>
      </c>
      <c r="E115" s="20" t="s">
        <v>25</v>
      </c>
      <c r="F115" s="26" t="s">
        <v>162</v>
      </c>
      <c r="G115" s="30"/>
      <c r="H115" s="51"/>
      <c r="I115" s="8"/>
    </row>
    <row r="116" spans="1:9" ht="15.75">
      <c r="A116" s="114"/>
      <c r="B116" s="38" t="s">
        <v>73</v>
      </c>
      <c r="C116" s="16" t="s">
        <v>3</v>
      </c>
      <c r="D116" s="20" t="s">
        <v>36</v>
      </c>
      <c r="E116" s="20" t="s">
        <v>25</v>
      </c>
      <c r="F116" s="26" t="s">
        <v>162</v>
      </c>
      <c r="G116" s="30" t="s">
        <v>74</v>
      </c>
      <c r="H116" s="49"/>
      <c r="I116" s="8"/>
    </row>
    <row r="117" spans="1:9" ht="15.75">
      <c r="A117" s="114"/>
      <c r="B117" s="38" t="s">
        <v>91</v>
      </c>
      <c r="C117" s="16" t="s">
        <v>3</v>
      </c>
      <c r="D117" s="20" t="s">
        <v>36</v>
      </c>
      <c r="E117" s="20" t="s">
        <v>25</v>
      </c>
      <c r="F117" s="26" t="s">
        <v>162</v>
      </c>
      <c r="G117" s="30" t="s">
        <v>92</v>
      </c>
      <c r="H117" s="49"/>
      <c r="I117" s="8"/>
    </row>
    <row r="118" spans="1:9" ht="38.25">
      <c r="A118" s="114"/>
      <c r="B118" s="38" t="s">
        <v>133</v>
      </c>
      <c r="C118" s="16" t="s">
        <v>3</v>
      </c>
      <c r="D118" s="20" t="s">
        <v>36</v>
      </c>
      <c r="E118" s="20" t="s">
        <v>25</v>
      </c>
      <c r="F118" s="26" t="s">
        <v>119</v>
      </c>
      <c r="G118" s="30"/>
      <c r="H118" s="49"/>
      <c r="I118" s="8"/>
    </row>
    <row r="119" spans="1:9" ht="63.75">
      <c r="A119" s="114"/>
      <c r="B119" s="38" t="s">
        <v>100</v>
      </c>
      <c r="C119" s="16" t="s">
        <v>3</v>
      </c>
      <c r="D119" s="20" t="s">
        <v>36</v>
      </c>
      <c r="E119" s="20" t="s">
        <v>25</v>
      </c>
      <c r="F119" s="26" t="s">
        <v>119</v>
      </c>
      <c r="G119" s="30" t="s">
        <v>75</v>
      </c>
      <c r="H119" s="49"/>
      <c r="I119" s="8"/>
    </row>
    <row r="120" spans="1:9" ht="76.5">
      <c r="A120" s="114"/>
      <c r="B120" s="38" t="s">
        <v>101</v>
      </c>
      <c r="C120" s="16" t="s">
        <v>3</v>
      </c>
      <c r="D120" s="20" t="s">
        <v>36</v>
      </c>
      <c r="E120" s="20" t="s">
        <v>25</v>
      </c>
      <c r="F120" s="26" t="s">
        <v>119</v>
      </c>
      <c r="G120" s="30" t="s">
        <v>79</v>
      </c>
      <c r="H120" s="49"/>
      <c r="I120" s="8"/>
    </row>
    <row r="121" spans="1:9" ht="25.5">
      <c r="A121" s="114"/>
      <c r="B121" s="47" t="s">
        <v>134</v>
      </c>
      <c r="C121" s="16" t="s">
        <v>3</v>
      </c>
      <c r="D121" s="20" t="s">
        <v>36</v>
      </c>
      <c r="E121" s="20" t="s">
        <v>25</v>
      </c>
      <c r="F121" s="26" t="s">
        <v>120</v>
      </c>
      <c r="G121" s="30"/>
      <c r="H121" s="49"/>
      <c r="I121" s="8"/>
    </row>
    <row r="122" spans="1:9" ht="63.75">
      <c r="A122" s="114"/>
      <c r="B122" s="38" t="s">
        <v>100</v>
      </c>
      <c r="C122" s="16" t="s">
        <v>3</v>
      </c>
      <c r="D122" s="20" t="s">
        <v>36</v>
      </c>
      <c r="E122" s="20" t="s">
        <v>25</v>
      </c>
      <c r="F122" s="26" t="s">
        <v>120</v>
      </c>
      <c r="G122" s="30" t="s">
        <v>75</v>
      </c>
      <c r="H122" s="49"/>
      <c r="I122" s="8"/>
    </row>
    <row r="123" spans="1:9" ht="76.5">
      <c r="A123" s="114"/>
      <c r="B123" s="38" t="s">
        <v>101</v>
      </c>
      <c r="C123" s="16" t="s">
        <v>3</v>
      </c>
      <c r="D123" s="20" t="s">
        <v>36</v>
      </c>
      <c r="E123" s="20" t="s">
        <v>25</v>
      </c>
      <c r="F123" s="26" t="s">
        <v>120</v>
      </c>
      <c r="G123" s="30" t="s">
        <v>79</v>
      </c>
      <c r="H123" s="49"/>
      <c r="I123" s="8"/>
    </row>
    <row r="124" spans="1:9" ht="25.5">
      <c r="A124" s="114"/>
      <c r="B124" s="37" t="s">
        <v>53</v>
      </c>
      <c r="C124" s="16" t="s">
        <v>3</v>
      </c>
      <c r="D124" s="20" t="s">
        <v>36</v>
      </c>
      <c r="E124" s="20" t="s">
        <v>28</v>
      </c>
      <c r="F124" s="26"/>
      <c r="G124" s="30"/>
      <c r="H124" s="49"/>
      <c r="I124" s="8"/>
    </row>
    <row r="125" spans="1:9" ht="18.75" customHeight="1">
      <c r="A125" s="114"/>
      <c r="B125" s="38" t="s">
        <v>142</v>
      </c>
      <c r="C125" s="16" t="s">
        <v>3</v>
      </c>
      <c r="D125" s="20" t="s">
        <v>36</v>
      </c>
      <c r="E125" s="20" t="s">
        <v>28</v>
      </c>
      <c r="F125" s="26" t="s">
        <v>125</v>
      </c>
      <c r="G125" s="30"/>
      <c r="H125" s="49"/>
      <c r="I125" s="8"/>
    </row>
    <row r="126" spans="1:9" ht="25.5">
      <c r="A126" s="114"/>
      <c r="B126" s="46" t="s">
        <v>143</v>
      </c>
      <c r="C126" s="16" t="s">
        <v>3</v>
      </c>
      <c r="D126" s="20" t="s">
        <v>36</v>
      </c>
      <c r="E126" s="20" t="s">
        <v>28</v>
      </c>
      <c r="F126" s="26" t="s">
        <v>121</v>
      </c>
      <c r="G126" s="30" t="s">
        <v>40</v>
      </c>
      <c r="H126" s="49"/>
      <c r="I126" s="8"/>
    </row>
    <row r="127" spans="1:9" ht="15.75">
      <c r="A127" s="114"/>
      <c r="B127" s="38" t="s">
        <v>7</v>
      </c>
      <c r="C127" s="16" t="s">
        <v>3</v>
      </c>
      <c r="D127" s="20" t="s">
        <v>36</v>
      </c>
      <c r="E127" s="20" t="s">
        <v>28</v>
      </c>
      <c r="F127" s="26" t="s">
        <v>121</v>
      </c>
      <c r="G127" s="30" t="s">
        <v>81</v>
      </c>
      <c r="H127" s="49"/>
      <c r="I127" s="8"/>
    </row>
    <row r="128" spans="1:9" ht="15.75">
      <c r="A128" s="114"/>
      <c r="B128" s="36" t="s">
        <v>15</v>
      </c>
      <c r="C128" s="10" t="s">
        <v>3</v>
      </c>
      <c r="D128" s="24" t="s">
        <v>37</v>
      </c>
      <c r="E128" s="22"/>
      <c r="F128" s="45"/>
      <c r="G128" s="32"/>
      <c r="H128" s="49"/>
      <c r="I128" s="8"/>
    </row>
    <row r="129" spans="1:9" ht="15.75">
      <c r="A129" s="114"/>
      <c r="B129" s="37" t="s">
        <v>16</v>
      </c>
      <c r="C129" s="16" t="s">
        <v>3</v>
      </c>
      <c r="D129" s="20" t="s">
        <v>37</v>
      </c>
      <c r="E129" s="20" t="s">
        <v>25</v>
      </c>
      <c r="F129" s="26"/>
      <c r="G129" s="30"/>
      <c r="H129" s="49"/>
      <c r="I129" s="8"/>
    </row>
    <row r="130" spans="1:9" ht="15.75">
      <c r="A130" s="114"/>
      <c r="B130" s="47" t="s">
        <v>135</v>
      </c>
      <c r="C130" s="16" t="s">
        <v>3</v>
      </c>
      <c r="D130" s="20" t="s">
        <v>37</v>
      </c>
      <c r="E130" s="20" t="s">
        <v>25</v>
      </c>
      <c r="F130" s="26" t="s">
        <v>122</v>
      </c>
      <c r="G130" s="30"/>
      <c r="H130" s="49"/>
      <c r="I130" s="8"/>
    </row>
    <row r="131" spans="1:9" ht="38.25">
      <c r="A131" s="114"/>
      <c r="B131" s="54" t="s">
        <v>173</v>
      </c>
      <c r="C131" s="16" t="s">
        <v>3</v>
      </c>
      <c r="D131" s="20" t="s">
        <v>37</v>
      </c>
      <c r="E131" s="20" t="s">
        <v>25</v>
      </c>
      <c r="F131" s="26" t="s">
        <v>122</v>
      </c>
      <c r="G131" s="30" t="s">
        <v>174</v>
      </c>
      <c r="H131" s="49"/>
      <c r="I131" s="8"/>
    </row>
    <row r="132" spans="1:9" ht="25.5">
      <c r="A132" s="114"/>
      <c r="B132" s="37" t="s">
        <v>171</v>
      </c>
      <c r="C132" s="16" t="s">
        <v>3</v>
      </c>
      <c r="D132" s="20" t="s">
        <v>37</v>
      </c>
      <c r="E132" s="20" t="s">
        <v>29</v>
      </c>
      <c r="F132" s="26"/>
      <c r="G132" s="30"/>
      <c r="H132" s="49"/>
      <c r="I132" s="8"/>
    </row>
    <row r="133" spans="1:9" ht="25.5">
      <c r="A133" s="114"/>
      <c r="B133" s="47" t="s">
        <v>131</v>
      </c>
      <c r="C133" s="16" t="s">
        <v>3</v>
      </c>
      <c r="D133" s="20" t="s">
        <v>37</v>
      </c>
      <c r="E133" s="20" t="s">
        <v>29</v>
      </c>
      <c r="F133" s="26" t="s">
        <v>124</v>
      </c>
      <c r="G133" s="30"/>
      <c r="H133" s="49"/>
      <c r="I133" s="8"/>
    </row>
    <row r="134" spans="1:9" ht="15.75">
      <c r="A134" s="114"/>
      <c r="B134" s="38" t="s">
        <v>172</v>
      </c>
      <c r="C134" s="16" t="s">
        <v>3</v>
      </c>
      <c r="D134" s="20" t="s">
        <v>37</v>
      </c>
      <c r="E134" s="20" t="s">
        <v>29</v>
      </c>
      <c r="F134" s="26" t="s">
        <v>124</v>
      </c>
      <c r="G134" s="30" t="s">
        <v>163</v>
      </c>
      <c r="H134" s="49"/>
      <c r="I134" s="8"/>
    </row>
    <row r="135" spans="1:9" ht="15.75">
      <c r="A135" s="114"/>
      <c r="B135" s="36" t="s">
        <v>17</v>
      </c>
      <c r="C135" s="10" t="s">
        <v>3</v>
      </c>
      <c r="D135" s="24" t="s">
        <v>38</v>
      </c>
      <c r="E135" s="22"/>
      <c r="F135" s="45"/>
      <c r="G135" s="32"/>
      <c r="H135" s="49"/>
      <c r="I135" s="8"/>
    </row>
    <row r="136" spans="1:9" ht="15.75">
      <c r="A136" s="114"/>
      <c r="B136" s="37" t="s">
        <v>54</v>
      </c>
      <c r="C136" s="16" t="s">
        <v>3</v>
      </c>
      <c r="D136" s="20" t="s">
        <v>38</v>
      </c>
      <c r="E136" s="20" t="s">
        <v>25</v>
      </c>
      <c r="F136" s="26"/>
      <c r="G136" s="30"/>
      <c r="H136" s="49"/>
      <c r="I136" s="8"/>
    </row>
    <row r="137" spans="1:9" ht="25.5">
      <c r="A137" s="114"/>
      <c r="B137" s="47" t="s">
        <v>130</v>
      </c>
      <c r="C137" s="16" t="s">
        <v>3</v>
      </c>
      <c r="D137" s="20" t="s">
        <v>38</v>
      </c>
      <c r="E137" s="20" t="s">
        <v>25</v>
      </c>
      <c r="F137" s="26" t="s">
        <v>123</v>
      </c>
      <c r="G137" s="30"/>
      <c r="H137" s="49"/>
      <c r="I137" s="8"/>
    </row>
    <row r="138" spans="1:9" ht="28.5" customHeight="1">
      <c r="A138" s="114"/>
      <c r="B138" s="38" t="s">
        <v>168</v>
      </c>
      <c r="C138" s="16" t="s">
        <v>3</v>
      </c>
      <c r="D138" s="20" t="s">
        <v>38</v>
      </c>
      <c r="E138" s="20" t="s">
        <v>25</v>
      </c>
      <c r="F138" s="26" t="s">
        <v>123</v>
      </c>
      <c r="G138" s="30" t="s">
        <v>64</v>
      </c>
      <c r="H138" s="49"/>
      <c r="I138" s="8"/>
    </row>
    <row r="139" spans="1:9" ht="25.5">
      <c r="A139" s="114"/>
      <c r="B139" s="36" t="s">
        <v>93</v>
      </c>
      <c r="C139" s="10" t="s">
        <v>3</v>
      </c>
      <c r="D139" s="24" t="s">
        <v>30</v>
      </c>
      <c r="E139" s="22"/>
      <c r="F139" s="45"/>
      <c r="G139" s="32"/>
      <c r="H139" s="49"/>
      <c r="I139" s="8"/>
    </row>
    <row r="140" spans="1:9" ht="25.5">
      <c r="A140" s="114"/>
      <c r="B140" s="37" t="s">
        <v>55</v>
      </c>
      <c r="C140" s="16" t="s">
        <v>3</v>
      </c>
      <c r="D140" s="20" t="s">
        <v>30</v>
      </c>
      <c r="E140" s="20" t="s">
        <v>25</v>
      </c>
      <c r="F140" s="26"/>
      <c r="G140" s="30"/>
      <c r="H140" s="49"/>
      <c r="I140" s="8"/>
    </row>
    <row r="141" spans="1:9" ht="15.75">
      <c r="A141" s="114"/>
      <c r="B141" s="38" t="s">
        <v>82</v>
      </c>
      <c r="C141" s="16" t="s">
        <v>3</v>
      </c>
      <c r="D141" s="20" t="s">
        <v>30</v>
      </c>
      <c r="E141" s="20" t="s">
        <v>25</v>
      </c>
      <c r="F141" s="26" t="s">
        <v>115</v>
      </c>
      <c r="G141" s="30"/>
      <c r="H141" s="49"/>
      <c r="I141" s="8"/>
    </row>
    <row r="142" spans="1:9" ht="15.75">
      <c r="A142" s="114"/>
      <c r="B142" s="38" t="s">
        <v>83</v>
      </c>
      <c r="C142" s="16" t="s">
        <v>3</v>
      </c>
      <c r="D142" s="20" t="s">
        <v>30</v>
      </c>
      <c r="E142" s="20" t="s">
        <v>25</v>
      </c>
      <c r="F142" s="26" t="s">
        <v>164</v>
      </c>
      <c r="G142" s="30"/>
      <c r="H142" s="49"/>
      <c r="I142" s="8"/>
    </row>
    <row r="143" spans="1:9" ht="15.75">
      <c r="A143" s="114"/>
      <c r="B143" s="38" t="s">
        <v>99</v>
      </c>
      <c r="C143" s="16" t="s">
        <v>3</v>
      </c>
      <c r="D143" s="20" t="s">
        <v>30</v>
      </c>
      <c r="E143" s="20" t="s">
        <v>25</v>
      </c>
      <c r="F143" s="26" t="s">
        <v>164</v>
      </c>
      <c r="G143" s="30" t="s">
        <v>98</v>
      </c>
      <c r="H143" s="52"/>
      <c r="I143" s="8"/>
    </row>
    <row r="144" spans="1:9" ht="51">
      <c r="A144" s="114"/>
      <c r="B144" s="36" t="s">
        <v>56</v>
      </c>
      <c r="C144" s="10" t="s">
        <v>3</v>
      </c>
      <c r="D144" s="24" t="s">
        <v>84</v>
      </c>
      <c r="E144" s="22"/>
      <c r="F144" s="45"/>
      <c r="G144" s="32"/>
      <c r="H144" s="49"/>
      <c r="I144" s="8"/>
    </row>
    <row r="145" spans="1:9" ht="25.5">
      <c r="A145" s="114"/>
      <c r="B145" s="37" t="s">
        <v>57</v>
      </c>
      <c r="C145" s="16" t="s">
        <v>3</v>
      </c>
      <c r="D145" s="20" t="s">
        <v>84</v>
      </c>
      <c r="E145" s="20" t="s">
        <v>32</v>
      </c>
      <c r="F145" s="26"/>
      <c r="G145" s="30"/>
      <c r="H145" s="49"/>
      <c r="I145" s="8"/>
    </row>
    <row r="146" spans="1:9" ht="25.5">
      <c r="A146" s="114"/>
      <c r="B146" s="38" t="s">
        <v>57</v>
      </c>
      <c r="C146" s="16" t="s">
        <v>3</v>
      </c>
      <c r="D146" s="20" t="s">
        <v>84</v>
      </c>
      <c r="E146" s="20" t="s">
        <v>32</v>
      </c>
      <c r="F146" s="26"/>
      <c r="G146" s="30"/>
      <c r="H146" s="49"/>
      <c r="I146" s="8"/>
    </row>
    <row r="147" spans="1:9" ht="15.75">
      <c r="A147" s="114"/>
      <c r="B147" s="42" t="s">
        <v>85</v>
      </c>
      <c r="C147" s="16" t="s">
        <v>3</v>
      </c>
      <c r="D147" s="20" t="s">
        <v>84</v>
      </c>
      <c r="E147" s="20" t="s">
        <v>32</v>
      </c>
      <c r="F147" s="26" t="s">
        <v>125</v>
      </c>
      <c r="G147" s="30"/>
      <c r="H147" s="49"/>
      <c r="I147" s="8"/>
    </row>
    <row r="148" spans="1:9" ht="15.75">
      <c r="A148" s="114"/>
      <c r="B148" s="38" t="s">
        <v>7</v>
      </c>
      <c r="C148" s="16" t="s">
        <v>3</v>
      </c>
      <c r="D148" s="20" t="s">
        <v>84</v>
      </c>
      <c r="E148" s="20" t="s">
        <v>32</v>
      </c>
      <c r="F148" s="26" t="s">
        <v>125</v>
      </c>
      <c r="G148" s="30" t="s">
        <v>81</v>
      </c>
      <c r="H148" s="49"/>
      <c r="I148" s="8"/>
    </row>
    <row r="149" spans="1:9" ht="15.75">
      <c r="A149" s="111" t="s">
        <v>102</v>
      </c>
      <c r="B149" s="112"/>
      <c r="C149" s="16"/>
      <c r="D149" s="20"/>
      <c r="E149" s="20"/>
      <c r="F149" s="26"/>
      <c r="G149" s="8"/>
      <c r="H149" s="49"/>
      <c r="I149" s="8"/>
    </row>
    <row r="150" spans="1:9" ht="12.75">
      <c r="A150" s="107" t="s">
        <v>39</v>
      </c>
      <c r="B150" s="108"/>
      <c r="C150" s="8"/>
      <c r="D150" s="8"/>
      <c r="E150" s="8"/>
      <c r="F150" s="8"/>
      <c r="G150" s="8"/>
      <c r="H150" s="53"/>
      <c r="I150" s="8"/>
    </row>
    <row r="151" spans="1:8" ht="79.5" customHeight="1">
      <c r="A151" s="109"/>
      <c r="B151" s="109"/>
      <c r="C151" s="109"/>
      <c r="D151" s="109"/>
      <c r="E151" s="109"/>
      <c r="F151" s="109"/>
      <c r="G151" s="109"/>
      <c r="H151" s="110"/>
    </row>
    <row r="152" ht="66.75" customHeight="1"/>
  </sheetData>
  <sheetProtection/>
  <mergeCells count="13">
    <mergeCell ref="B11:B12"/>
    <mergeCell ref="C11:C12"/>
    <mergeCell ref="D11:D12"/>
    <mergeCell ref="E11:E12"/>
    <mergeCell ref="F11:F12"/>
    <mergeCell ref="A150:B150"/>
    <mergeCell ref="A151:H151"/>
    <mergeCell ref="A149:B149"/>
    <mergeCell ref="A8:H9"/>
    <mergeCell ref="A13:A148"/>
    <mergeCell ref="G11:G12"/>
    <mergeCell ref="A11:A12"/>
    <mergeCell ref="H11:I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>
    <oddHeader>&amp;CСтруктурный макет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08"/>
  <sheetViews>
    <sheetView tabSelected="1" zoomScale="80" zoomScaleNormal="80" zoomScalePageLayoutView="0" workbookViewId="0" topLeftCell="A1">
      <selection activeCell="M11" sqref="M11"/>
    </sheetView>
  </sheetViews>
  <sheetFormatPr defaultColWidth="9.00390625" defaultRowHeight="12.75"/>
  <cols>
    <col min="1" max="1" width="3.375" style="55" customWidth="1"/>
    <col min="2" max="2" width="51.75390625" style="55" customWidth="1"/>
    <col min="3" max="3" width="11.375" style="55" customWidth="1"/>
    <col min="4" max="4" width="5.125" style="55" customWidth="1"/>
    <col min="5" max="5" width="6.625" style="55" customWidth="1"/>
    <col min="6" max="6" width="3.75390625" style="55" customWidth="1"/>
    <col min="7" max="7" width="4.25390625" style="55" customWidth="1"/>
    <col min="8" max="9" width="8.875" style="55" customWidth="1"/>
    <col min="10" max="16384" width="9.125" style="55" customWidth="1"/>
  </cols>
  <sheetData>
    <row r="1" spans="4:9" ht="12.75" customHeight="1">
      <c r="D1" s="116" t="s">
        <v>245</v>
      </c>
      <c r="E1" s="116"/>
      <c r="F1" s="116"/>
      <c r="G1" s="116"/>
      <c r="H1" s="116"/>
      <c r="I1" s="116"/>
    </row>
    <row r="2" spans="2:9" ht="14.25" customHeight="1">
      <c r="B2" s="117" t="s">
        <v>304</v>
      </c>
      <c r="C2" s="118"/>
      <c r="D2" s="118"/>
      <c r="E2" s="118"/>
      <c r="F2" s="118"/>
      <c r="G2" s="118"/>
      <c r="H2" s="118"/>
      <c r="I2" s="118"/>
    </row>
    <row r="3" spans="2:9" ht="15" customHeight="1">
      <c r="B3" s="118"/>
      <c r="C3" s="118"/>
      <c r="D3" s="118"/>
      <c r="E3" s="118"/>
      <c r="F3" s="118"/>
      <c r="G3" s="118"/>
      <c r="H3" s="118"/>
      <c r="I3" s="118"/>
    </row>
    <row r="4" spans="2:9" ht="12.75" customHeight="1">
      <c r="B4" s="118"/>
      <c r="C4" s="118"/>
      <c r="D4" s="118"/>
      <c r="E4" s="118"/>
      <c r="F4" s="118"/>
      <c r="G4" s="118"/>
      <c r="H4" s="118"/>
      <c r="I4" s="118"/>
    </row>
    <row r="5" spans="2:9" ht="14.25" customHeight="1">
      <c r="B5" s="118"/>
      <c r="C5" s="118"/>
      <c r="D5" s="118"/>
      <c r="E5" s="118"/>
      <c r="F5" s="118"/>
      <c r="G5" s="118"/>
      <c r="H5" s="118"/>
      <c r="I5" s="118"/>
    </row>
    <row r="6" spans="2:5" ht="15">
      <c r="B6" s="56"/>
      <c r="C6" s="58"/>
      <c r="D6" s="58"/>
      <c r="E6" s="58"/>
    </row>
    <row r="7" spans="1:9" ht="12.75" customHeight="1">
      <c r="A7" s="101" t="s">
        <v>253</v>
      </c>
      <c r="B7" s="101"/>
      <c r="C7" s="101"/>
      <c r="D7" s="101"/>
      <c r="E7" s="101"/>
      <c r="F7" s="101"/>
      <c r="G7" s="101"/>
      <c r="H7" s="101"/>
      <c r="I7" s="63"/>
    </row>
    <row r="8" spans="1:9" ht="54.75" customHeight="1">
      <c r="A8" s="101"/>
      <c r="B8" s="101"/>
      <c r="C8" s="101"/>
      <c r="D8" s="101"/>
      <c r="E8" s="101"/>
      <c r="F8" s="101"/>
      <c r="G8" s="101"/>
      <c r="H8" s="101"/>
      <c r="I8" s="63"/>
    </row>
    <row r="9" spans="1:9" ht="12.75" customHeight="1">
      <c r="A9" s="63"/>
      <c r="B9" s="64"/>
      <c r="C9" s="65"/>
      <c r="D9" s="65"/>
      <c r="E9" s="65"/>
      <c r="F9" s="63"/>
      <c r="G9" s="63"/>
      <c r="H9" s="115" t="s">
        <v>5</v>
      </c>
      <c r="I9" s="115"/>
    </row>
    <row r="10" spans="1:9" ht="12.75">
      <c r="A10" s="102" t="s">
        <v>4</v>
      </c>
      <c r="B10" s="102" t="s">
        <v>183</v>
      </c>
      <c r="C10" s="99" t="s">
        <v>22</v>
      </c>
      <c r="D10" s="99" t="s">
        <v>23</v>
      </c>
      <c r="E10" s="104" t="s">
        <v>19</v>
      </c>
      <c r="F10" s="106" t="s">
        <v>20</v>
      </c>
      <c r="G10" s="99" t="s">
        <v>21</v>
      </c>
      <c r="H10" s="103" t="s">
        <v>247</v>
      </c>
      <c r="I10" s="103" t="s">
        <v>254</v>
      </c>
    </row>
    <row r="11" spans="1:9" ht="29.25" customHeight="1">
      <c r="A11" s="102"/>
      <c r="B11" s="102"/>
      <c r="C11" s="99"/>
      <c r="D11" s="99"/>
      <c r="E11" s="105"/>
      <c r="F11" s="106"/>
      <c r="G11" s="99"/>
      <c r="H11" s="103"/>
      <c r="I11" s="103"/>
    </row>
    <row r="12" spans="1:9" ht="16.5" customHeight="1">
      <c r="A12" s="93">
        <v>1</v>
      </c>
      <c r="B12" s="35" t="s">
        <v>203</v>
      </c>
      <c r="C12" s="43"/>
      <c r="D12" s="43"/>
      <c r="E12" s="67"/>
      <c r="F12" s="66"/>
      <c r="G12" s="43"/>
      <c r="H12" s="68">
        <f>H13+H41</f>
        <v>2570.71</v>
      </c>
      <c r="I12" s="68">
        <f>I13+I41</f>
        <v>2271.88</v>
      </c>
    </row>
    <row r="13" spans="1:9" ht="16.5" customHeight="1">
      <c r="A13" s="94"/>
      <c r="B13" s="38" t="s">
        <v>41</v>
      </c>
      <c r="C13" s="44"/>
      <c r="D13" s="69"/>
      <c r="E13" s="69"/>
      <c r="F13" s="44"/>
      <c r="G13" s="69"/>
      <c r="H13" s="70">
        <f>H14</f>
        <v>2375.71</v>
      </c>
      <c r="I13" s="70">
        <f>I14</f>
        <v>2271.88</v>
      </c>
    </row>
    <row r="14" spans="1:9" ht="16.5" customHeight="1">
      <c r="A14" s="94"/>
      <c r="B14" s="37" t="s">
        <v>14</v>
      </c>
      <c r="C14" s="26"/>
      <c r="D14" s="26"/>
      <c r="E14" s="26"/>
      <c r="F14" s="26"/>
      <c r="G14" s="26"/>
      <c r="H14" s="59">
        <f>H15+H29</f>
        <v>2375.71</v>
      </c>
      <c r="I14" s="59">
        <f>I15+I29</f>
        <v>2271.88</v>
      </c>
    </row>
    <row r="15" spans="1:9" ht="15" customHeight="1">
      <c r="A15" s="94"/>
      <c r="B15" s="37" t="s">
        <v>185</v>
      </c>
      <c r="C15" s="26" t="s">
        <v>269</v>
      </c>
      <c r="D15" s="26"/>
      <c r="E15" s="26"/>
      <c r="F15" s="26"/>
      <c r="G15" s="26"/>
      <c r="H15" s="68">
        <f>H16</f>
        <v>1927.09</v>
      </c>
      <c r="I15" s="68">
        <f>I16</f>
        <v>1823.26</v>
      </c>
    </row>
    <row r="16" spans="1:9" ht="28.5" customHeight="1">
      <c r="A16" s="94"/>
      <c r="B16" s="89" t="s">
        <v>301</v>
      </c>
      <c r="C16" s="26" t="s">
        <v>270</v>
      </c>
      <c r="D16" s="26"/>
      <c r="E16" s="26"/>
      <c r="F16" s="26"/>
      <c r="G16" s="26"/>
      <c r="H16" s="59">
        <f>H18+H19+H20+H21+H22+H23+H24+H25+H26+H27+H28</f>
        <v>1927.09</v>
      </c>
      <c r="I16" s="59">
        <f>I18+I19+I20+I21+I22+I23+I24+I25+I26+I27+I28</f>
        <v>1823.26</v>
      </c>
    </row>
    <row r="17" spans="1:9" ht="27" customHeight="1">
      <c r="A17" s="94"/>
      <c r="B17" s="88" t="s">
        <v>272</v>
      </c>
      <c r="C17" s="26" t="s">
        <v>271</v>
      </c>
      <c r="D17" s="26"/>
      <c r="E17" s="26"/>
      <c r="F17" s="26"/>
      <c r="G17" s="26"/>
      <c r="H17" s="59">
        <f>H18+H19+H20+H21+H22+H23+H24+H25+H26+H27+H28</f>
        <v>1927.09</v>
      </c>
      <c r="I17" s="59">
        <f>I18+I19+I20+I21+I22+I23+I24+I25+I26+I27+I28</f>
        <v>1823.26</v>
      </c>
    </row>
    <row r="18" spans="1:9" ht="16.5" customHeight="1">
      <c r="A18" s="94"/>
      <c r="B18" s="38" t="s">
        <v>189</v>
      </c>
      <c r="C18" s="26" t="s">
        <v>190</v>
      </c>
      <c r="D18" s="26" t="s">
        <v>96</v>
      </c>
      <c r="E18" s="26" t="s">
        <v>191</v>
      </c>
      <c r="F18" s="26" t="s">
        <v>36</v>
      </c>
      <c r="G18" s="26" t="s">
        <v>25</v>
      </c>
      <c r="H18" s="59">
        <v>0</v>
      </c>
      <c r="I18" s="59">
        <v>0</v>
      </c>
    </row>
    <row r="19" spans="1:9" ht="16.5" customHeight="1">
      <c r="A19" s="94"/>
      <c r="B19" s="38" t="s">
        <v>189</v>
      </c>
      <c r="C19" s="26" t="s">
        <v>192</v>
      </c>
      <c r="D19" s="26" t="s">
        <v>96</v>
      </c>
      <c r="E19" s="26" t="s">
        <v>191</v>
      </c>
      <c r="F19" s="26" t="s">
        <v>36</v>
      </c>
      <c r="G19" s="26" t="s">
        <v>25</v>
      </c>
      <c r="H19" s="59">
        <v>126.18</v>
      </c>
      <c r="I19" s="59">
        <v>126.18</v>
      </c>
    </row>
    <row r="20" spans="1:9" ht="16.5" customHeight="1">
      <c r="A20" s="94"/>
      <c r="B20" s="38" t="s">
        <v>189</v>
      </c>
      <c r="C20" s="26" t="s">
        <v>188</v>
      </c>
      <c r="D20" s="26" t="s">
        <v>96</v>
      </c>
      <c r="E20" s="26" t="s">
        <v>191</v>
      </c>
      <c r="F20" s="26" t="s">
        <v>36</v>
      </c>
      <c r="G20" s="26" t="s">
        <v>25</v>
      </c>
      <c r="H20" s="59">
        <v>903.5</v>
      </c>
      <c r="I20" s="59">
        <v>913.5</v>
      </c>
    </row>
    <row r="21" spans="1:9" ht="41.25" customHeight="1">
      <c r="A21" s="94"/>
      <c r="B21" s="38" t="s">
        <v>193</v>
      </c>
      <c r="C21" s="26" t="s">
        <v>188</v>
      </c>
      <c r="D21" s="26" t="s">
        <v>97</v>
      </c>
      <c r="E21" s="26" t="s">
        <v>191</v>
      </c>
      <c r="F21" s="26" t="s">
        <v>36</v>
      </c>
      <c r="G21" s="26" t="s">
        <v>25</v>
      </c>
      <c r="H21" s="59">
        <v>29</v>
      </c>
      <c r="I21" s="59">
        <v>29</v>
      </c>
    </row>
    <row r="22" spans="1:9" ht="39.75" customHeight="1">
      <c r="A22" s="94"/>
      <c r="B22" s="38" t="s">
        <v>194</v>
      </c>
      <c r="C22" s="26" t="s">
        <v>190</v>
      </c>
      <c r="D22" s="26" t="s">
        <v>195</v>
      </c>
      <c r="E22" s="26" t="s">
        <v>191</v>
      </c>
      <c r="F22" s="26" t="s">
        <v>36</v>
      </c>
      <c r="G22" s="26" t="s">
        <v>25</v>
      </c>
      <c r="H22" s="59">
        <v>0</v>
      </c>
      <c r="I22" s="59">
        <v>0</v>
      </c>
    </row>
    <row r="23" spans="1:9" ht="41.25" customHeight="1">
      <c r="A23" s="94"/>
      <c r="B23" s="38" t="s">
        <v>194</v>
      </c>
      <c r="C23" s="26" t="s">
        <v>192</v>
      </c>
      <c r="D23" s="26" t="s">
        <v>195</v>
      </c>
      <c r="E23" s="26" t="s">
        <v>191</v>
      </c>
      <c r="F23" s="26" t="s">
        <v>36</v>
      </c>
      <c r="G23" s="26" t="s">
        <v>25</v>
      </c>
      <c r="H23" s="59">
        <v>38.76</v>
      </c>
      <c r="I23" s="59">
        <v>38.76</v>
      </c>
    </row>
    <row r="24" spans="1:9" ht="41.25" customHeight="1">
      <c r="A24" s="94"/>
      <c r="B24" s="38" t="s">
        <v>194</v>
      </c>
      <c r="C24" s="26" t="s">
        <v>188</v>
      </c>
      <c r="D24" s="26" t="s">
        <v>195</v>
      </c>
      <c r="E24" s="26" t="s">
        <v>191</v>
      </c>
      <c r="F24" s="26" t="s">
        <v>36</v>
      </c>
      <c r="G24" s="26" t="s">
        <v>25</v>
      </c>
      <c r="H24" s="59">
        <v>199.04</v>
      </c>
      <c r="I24" s="59">
        <v>199.04</v>
      </c>
    </row>
    <row r="25" spans="1:9" ht="29.25" customHeight="1">
      <c r="A25" s="94"/>
      <c r="B25" s="38" t="s">
        <v>59</v>
      </c>
      <c r="C25" s="26" t="s">
        <v>188</v>
      </c>
      <c r="D25" s="26" t="s">
        <v>63</v>
      </c>
      <c r="E25" s="26" t="s">
        <v>191</v>
      </c>
      <c r="F25" s="26" t="s">
        <v>36</v>
      </c>
      <c r="G25" s="26" t="s">
        <v>25</v>
      </c>
      <c r="H25" s="59">
        <v>31</v>
      </c>
      <c r="I25" s="59">
        <v>31</v>
      </c>
    </row>
    <row r="26" spans="1:9" ht="29.25" customHeight="1">
      <c r="A26" s="94"/>
      <c r="B26" s="38" t="s">
        <v>196</v>
      </c>
      <c r="C26" s="26" t="s">
        <v>188</v>
      </c>
      <c r="D26" s="26" t="s">
        <v>64</v>
      </c>
      <c r="E26" s="26" t="s">
        <v>191</v>
      </c>
      <c r="F26" s="26" t="s">
        <v>36</v>
      </c>
      <c r="G26" s="26" t="s">
        <v>25</v>
      </c>
      <c r="H26" s="59">
        <f>662.2-50-13.89</f>
        <v>598.3100000000001</v>
      </c>
      <c r="I26" s="59">
        <f>662.2-50-127.52</f>
        <v>484.68000000000006</v>
      </c>
    </row>
    <row r="27" spans="1:9" ht="16.5" customHeight="1">
      <c r="A27" s="94"/>
      <c r="B27" s="38" t="s">
        <v>60</v>
      </c>
      <c r="C27" s="26" t="s">
        <v>188</v>
      </c>
      <c r="D27" s="26" t="s">
        <v>65</v>
      </c>
      <c r="E27" s="26" t="s">
        <v>191</v>
      </c>
      <c r="F27" s="26" t="s">
        <v>36</v>
      </c>
      <c r="G27" s="26" t="s">
        <v>25</v>
      </c>
      <c r="H27" s="59">
        <v>1.3</v>
      </c>
      <c r="I27" s="59">
        <v>1.1</v>
      </c>
    </row>
    <row r="28" spans="1:9" ht="16.5" customHeight="1">
      <c r="A28" s="94"/>
      <c r="B28" s="38" t="s">
        <v>197</v>
      </c>
      <c r="C28" s="26" t="s">
        <v>188</v>
      </c>
      <c r="D28" s="26" t="s">
        <v>66</v>
      </c>
      <c r="E28" s="26" t="s">
        <v>191</v>
      </c>
      <c r="F28" s="26" t="s">
        <v>36</v>
      </c>
      <c r="G28" s="26" t="s">
        <v>25</v>
      </c>
      <c r="H28" s="59">
        <v>0</v>
      </c>
      <c r="I28" s="59">
        <v>0</v>
      </c>
    </row>
    <row r="29" spans="1:9" ht="16.5" customHeight="1">
      <c r="A29" s="94"/>
      <c r="B29" s="37" t="s">
        <v>176</v>
      </c>
      <c r="C29" s="26"/>
      <c r="D29" s="26"/>
      <c r="E29" s="26"/>
      <c r="F29" s="26"/>
      <c r="G29" s="26"/>
      <c r="H29" s="68">
        <f>H30</f>
        <v>448.61999999999995</v>
      </c>
      <c r="I29" s="68">
        <f>I30</f>
        <v>448.61999999999995</v>
      </c>
    </row>
    <row r="30" spans="1:9" ht="16.5" customHeight="1">
      <c r="A30" s="94"/>
      <c r="B30" s="37" t="s">
        <v>185</v>
      </c>
      <c r="C30" s="26" t="s">
        <v>269</v>
      </c>
      <c r="D30" s="26"/>
      <c r="E30" s="26"/>
      <c r="F30" s="26"/>
      <c r="G30" s="26"/>
      <c r="H30" s="59">
        <f>H31</f>
        <v>448.61999999999995</v>
      </c>
      <c r="I30" s="59">
        <f>I31</f>
        <v>448.61999999999995</v>
      </c>
    </row>
    <row r="31" spans="1:9" ht="27.75" customHeight="1">
      <c r="A31" s="94"/>
      <c r="B31" s="38" t="s">
        <v>198</v>
      </c>
      <c r="C31" s="26" t="s">
        <v>274</v>
      </c>
      <c r="D31" s="26"/>
      <c r="E31" s="26"/>
      <c r="F31" s="26"/>
      <c r="G31" s="26"/>
      <c r="H31" s="59">
        <f>H33+H34+H35+H36+H37+H38+H39+H40</f>
        <v>448.61999999999995</v>
      </c>
      <c r="I31" s="59">
        <f>I33+I34+I35+I36+I37+I38+I39+I40</f>
        <v>448.61999999999995</v>
      </c>
    </row>
    <row r="32" spans="1:9" ht="27.75" customHeight="1">
      <c r="A32" s="94"/>
      <c r="B32" s="88" t="s">
        <v>275</v>
      </c>
      <c r="C32" s="26" t="s">
        <v>276</v>
      </c>
      <c r="D32" s="26"/>
      <c r="E32" s="26"/>
      <c r="F32" s="26"/>
      <c r="G32" s="26"/>
      <c r="H32" s="59">
        <f>H33+H34+H35+H36+H37+H38+H39+H40</f>
        <v>448.61999999999995</v>
      </c>
      <c r="I32" s="59">
        <f>I33+I34+I35+I36+I37+I38+I39+I40</f>
        <v>448.61999999999995</v>
      </c>
    </row>
    <row r="33" spans="1:9" ht="16.5" customHeight="1">
      <c r="A33" s="94"/>
      <c r="B33" s="38" t="s">
        <v>189</v>
      </c>
      <c r="C33" s="26" t="s">
        <v>200</v>
      </c>
      <c r="D33" s="26" t="s">
        <v>96</v>
      </c>
      <c r="E33" s="26" t="s">
        <v>191</v>
      </c>
      <c r="F33" s="26" t="s">
        <v>36</v>
      </c>
      <c r="G33" s="26" t="s">
        <v>25</v>
      </c>
      <c r="H33" s="59">
        <v>0</v>
      </c>
      <c r="I33" s="59">
        <v>0</v>
      </c>
    </row>
    <row r="34" spans="1:9" ht="16.5" customHeight="1">
      <c r="A34" s="94"/>
      <c r="B34" s="38" t="s">
        <v>189</v>
      </c>
      <c r="C34" s="26" t="s">
        <v>201</v>
      </c>
      <c r="D34" s="26" t="s">
        <v>96</v>
      </c>
      <c r="E34" s="26" t="s">
        <v>191</v>
      </c>
      <c r="F34" s="26" t="s">
        <v>36</v>
      </c>
      <c r="G34" s="26" t="s">
        <v>25</v>
      </c>
      <c r="H34" s="59">
        <v>60.76</v>
      </c>
      <c r="I34" s="59">
        <v>60.76</v>
      </c>
    </row>
    <row r="35" spans="1:9" ht="16.5" customHeight="1">
      <c r="A35" s="94"/>
      <c r="B35" s="38" t="s">
        <v>189</v>
      </c>
      <c r="C35" s="26" t="s">
        <v>199</v>
      </c>
      <c r="D35" s="26" t="s">
        <v>96</v>
      </c>
      <c r="E35" s="26" t="s">
        <v>191</v>
      </c>
      <c r="F35" s="26" t="s">
        <v>36</v>
      </c>
      <c r="G35" s="26" t="s">
        <v>25</v>
      </c>
      <c r="H35" s="59">
        <v>280.59</v>
      </c>
      <c r="I35" s="59">
        <v>280.59</v>
      </c>
    </row>
    <row r="36" spans="1:9" ht="43.5" customHeight="1">
      <c r="A36" s="94"/>
      <c r="B36" s="38" t="s">
        <v>193</v>
      </c>
      <c r="C36" s="26" t="s">
        <v>199</v>
      </c>
      <c r="D36" s="26" t="s">
        <v>97</v>
      </c>
      <c r="E36" s="26" t="s">
        <v>191</v>
      </c>
      <c r="F36" s="26" t="s">
        <v>36</v>
      </c>
      <c r="G36" s="26" t="s">
        <v>25</v>
      </c>
      <c r="H36" s="59">
        <v>2.5</v>
      </c>
      <c r="I36" s="59">
        <v>2.5</v>
      </c>
    </row>
    <row r="37" spans="1:9" ht="43.5" customHeight="1">
      <c r="A37" s="95"/>
      <c r="B37" s="38" t="s">
        <v>194</v>
      </c>
      <c r="C37" s="26" t="s">
        <v>200</v>
      </c>
      <c r="D37" s="26" t="s">
        <v>195</v>
      </c>
      <c r="E37" s="26" t="s">
        <v>191</v>
      </c>
      <c r="F37" s="26" t="s">
        <v>36</v>
      </c>
      <c r="G37" s="26" t="s">
        <v>25</v>
      </c>
      <c r="H37" s="59">
        <v>0</v>
      </c>
      <c r="I37" s="59">
        <v>0</v>
      </c>
    </row>
    <row r="38" spans="1:9" ht="43.5" customHeight="1">
      <c r="A38" s="93"/>
      <c r="B38" s="38" t="s">
        <v>194</v>
      </c>
      <c r="C38" s="26" t="s">
        <v>201</v>
      </c>
      <c r="D38" s="26" t="s">
        <v>195</v>
      </c>
      <c r="E38" s="26" t="s">
        <v>191</v>
      </c>
      <c r="F38" s="26" t="s">
        <v>36</v>
      </c>
      <c r="G38" s="26" t="s">
        <v>25</v>
      </c>
      <c r="H38" s="59">
        <v>25.9</v>
      </c>
      <c r="I38" s="59">
        <v>25.9</v>
      </c>
    </row>
    <row r="39" spans="1:9" ht="43.5" customHeight="1">
      <c r="A39" s="94"/>
      <c r="B39" s="38" t="s">
        <v>194</v>
      </c>
      <c r="C39" s="26" t="s">
        <v>199</v>
      </c>
      <c r="D39" s="26" t="s">
        <v>195</v>
      </c>
      <c r="E39" s="26" t="s">
        <v>191</v>
      </c>
      <c r="F39" s="26" t="s">
        <v>36</v>
      </c>
      <c r="G39" s="26" t="s">
        <v>25</v>
      </c>
      <c r="H39" s="59">
        <v>68.87</v>
      </c>
      <c r="I39" s="59">
        <v>68.87</v>
      </c>
    </row>
    <row r="40" spans="1:9" ht="30.75" customHeight="1">
      <c r="A40" s="94"/>
      <c r="B40" s="38" t="s">
        <v>196</v>
      </c>
      <c r="C40" s="26" t="s">
        <v>199</v>
      </c>
      <c r="D40" s="26" t="s">
        <v>64</v>
      </c>
      <c r="E40" s="26" t="s">
        <v>191</v>
      </c>
      <c r="F40" s="26" t="s">
        <v>36</v>
      </c>
      <c r="G40" s="26" t="s">
        <v>25</v>
      </c>
      <c r="H40" s="59">
        <v>10</v>
      </c>
      <c r="I40" s="59">
        <v>10</v>
      </c>
    </row>
    <row r="41" spans="1:9" ht="18.75" customHeight="1">
      <c r="A41" s="94"/>
      <c r="B41" s="37" t="s">
        <v>184</v>
      </c>
      <c r="C41" s="26" t="s">
        <v>279</v>
      </c>
      <c r="D41" s="26"/>
      <c r="E41" s="26"/>
      <c r="F41" s="26"/>
      <c r="G41" s="26"/>
      <c r="H41" s="68">
        <f>H42</f>
        <v>195</v>
      </c>
      <c r="I41" s="68">
        <f>I42</f>
        <v>0</v>
      </c>
    </row>
    <row r="42" spans="1:9" ht="21" customHeight="1">
      <c r="A42" s="94"/>
      <c r="B42" s="38" t="s">
        <v>178</v>
      </c>
      <c r="C42" s="26" t="s">
        <v>280</v>
      </c>
      <c r="D42" s="26"/>
      <c r="E42" s="26"/>
      <c r="F42" s="26"/>
      <c r="G42" s="26"/>
      <c r="H42" s="59">
        <f>H44</f>
        <v>195</v>
      </c>
      <c r="I42" s="59">
        <f>I44</f>
        <v>0</v>
      </c>
    </row>
    <row r="43" spans="1:9" ht="21" customHeight="1">
      <c r="A43" s="94"/>
      <c r="B43" s="38" t="s">
        <v>281</v>
      </c>
      <c r="C43" s="26" t="s">
        <v>280</v>
      </c>
      <c r="D43" s="26"/>
      <c r="E43" s="26"/>
      <c r="F43" s="26"/>
      <c r="G43" s="26"/>
      <c r="H43" s="59">
        <f>H44</f>
        <v>195</v>
      </c>
      <c r="I43" s="59">
        <f>I44</f>
        <v>0</v>
      </c>
    </row>
    <row r="44" spans="1:9" ht="29.25" customHeight="1">
      <c r="A44" s="95"/>
      <c r="B44" s="38" t="s">
        <v>168</v>
      </c>
      <c r="C44" s="26" t="s">
        <v>186</v>
      </c>
      <c r="D44" s="26" t="s">
        <v>64</v>
      </c>
      <c r="E44" s="26" t="s">
        <v>187</v>
      </c>
      <c r="F44" s="26" t="s">
        <v>35</v>
      </c>
      <c r="G44" s="26" t="s">
        <v>32</v>
      </c>
      <c r="H44" s="59">
        <v>195</v>
      </c>
      <c r="I44" s="59">
        <v>0</v>
      </c>
    </row>
    <row r="45" spans="1:9" ht="18" customHeight="1">
      <c r="A45" s="93">
        <v>2</v>
      </c>
      <c r="B45" s="37" t="s">
        <v>204</v>
      </c>
      <c r="C45" s="82" t="s">
        <v>282</v>
      </c>
      <c r="D45" s="26"/>
      <c r="E45" s="26"/>
      <c r="F45" s="26"/>
      <c r="G45" s="26"/>
      <c r="H45" s="68">
        <f>H46+H64+H68+H74+H78+H84+H87+H97+H100+H103+H105</f>
        <v>7104.5572</v>
      </c>
      <c r="I45" s="68">
        <f>I46+I64+I68+I74+I78+I84+I87+I97+I100+I103+I105</f>
        <v>7501.283800000001</v>
      </c>
    </row>
    <row r="46" spans="1:9" ht="18" customHeight="1">
      <c r="A46" s="94"/>
      <c r="B46" s="37" t="s">
        <v>8</v>
      </c>
      <c r="C46" s="82" t="s">
        <v>282</v>
      </c>
      <c r="D46" s="26"/>
      <c r="E46" s="26"/>
      <c r="F46" s="26"/>
      <c r="G46" s="43"/>
      <c r="H46" s="68">
        <f>H47+H58</f>
        <v>2471.8</v>
      </c>
      <c r="I46" s="68">
        <f>I47+I58</f>
        <v>2471.8</v>
      </c>
    </row>
    <row r="47" spans="1:9" ht="18" customHeight="1">
      <c r="A47" s="94"/>
      <c r="B47" s="71" t="s">
        <v>205</v>
      </c>
      <c r="C47" s="82" t="s">
        <v>283</v>
      </c>
      <c r="D47" s="26"/>
      <c r="E47" s="26"/>
      <c r="F47" s="26"/>
      <c r="G47" s="26"/>
      <c r="H47" s="68">
        <f>H48+H51</f>
        <v>1599.18</v>
      </c>
      <c r="I47" s="68">
        <f>I48+I51</f>
        <v>1599.18</v>
      </c>
    </row>
    <row r="48" spans="1:9" ht="33" customHeight="1">
      <c r="A48" s="94"/>
      <c r="B48" s="37" t="s">
        <v>206</v>
      </c>
      <c r="C48" s="26" t="s">
        <v>283</v>
      </c>
      <c r="D48" s="26"/>
      <c r="E48" s="26"/>
      <c r="F48" s="26"/>
      <c r="G48" s="26"/>
      <c r="H48" s="68">
        <f>H49+H50</f>
        <v>1118.42</v>
      </c>
      <c r="I48" s="68">
        <f>I49+I50</f>
        <v>1118.42</v>
      </c>
    </row>
    <row r="49" spans="1:9" ht="15.75" customHeight="1">
      <c r="A49" s="94"/>
      <c r="B49" s="38" t="s">
        <v>207</v>
      </c>
      <c r="C49" s="26" t="s">
        <v>208</v>
      </c>
      <c r="D49" s="26" t="s">
        <v>58</v>
      </c>
      <c r="E49" s="26" t="s">
        <v>187</v>
      </c>
      <c r="F49" s="26" t="s">
        <v>25</v>
      </c>
      <c r="G49" s="26" t="s">
        <v>27</v>
      </c>
      <c r="H49" s="59">
        <v>859</v>
      </c>
      <c r="I49" s="59">
        <v>859</v>
      </c>
    </row>
    <row r="50" spans="1:9" ht="43.5" customHeight="1">
      <c r="A50" s="94"/>
      <c r="B50" s="38" t="s">
        <v>209</v>
      </c>
      <c r="C50" s="26" t="s">
        <v>208</v>
      </c>
      <c r="D50" s="26" t="s">
        <v>210</v>
      </c>
      <c r="E50" s="26" t="s">
        <v>187</v>
      </c>
      <c r="F50" s="26" t="s">
        <v>25</v>
      </c>
      <c r="G50" s="26" t="s">
        <v>27</v>
      </c>
      <c r="H50" s="59">
        <v>259.42</v>
      </c>
      <c r="I50" s="59">
        <v>259.42</v>
      </c>
    </row>
    <row r="51" spans="1:9" ht="43.5" customHeight="1">
      <c r="A51" s="94"/>
      <c r="B51" s="37" t="s">
        <v>211</v>
      </c>
      <c r="C51" s="26" t="s">
        <v>283</v>
      </c>
      <c r="D51" s="72"/>
      <c r="E51" s="72"/>
      <c r="F51" s="72"/>
      <c r="G51" s="72"/>
      <c r="H51" s="73">
        <f>H52+H53+H54+H55+H56+H57</f>
        <v>480.76000000000005</v>
      </c>
      <c r="I51" s="73">
        <f>I52+I53+I54+I55+I56+I57</f>
        <v>480.76000000000005</v>
      </c>
    </row>
    <row r="52" spans="1:9" ht="19.5" customHeight="1">
      <c r="A52" s="94"/>
      <c r="B52" s="38" t="s">
        <v>207</v>
      </c>
      <c r="C52" s="26" t="s">
        <v>212</v>
      </c>
      <c r="D52" s="26" t="s">
        <v>58</v>
      </c>
      <c r="E52" s="26" t="s">
        <v>187</v>
      </c>
      <c r="F52" s="26" t="s">
        <v>25</v>
      </c>
      <c r="G52" s="26" t="s">
        <v>28</v>
      </c>
      <c r="H52" s="59">
        <v>360</v>
      </c>
      <c r="I52" s="59">
        <v>360</v>
      </c>
    </row>
    <row r="53" spans="1:9" ht="29.25" customHeight="1">
      <c r="A53" s="94"/>
      <c r="B53" s="38" t="s">
        <v>167</v>
      </c>
      <c r="C53" s="26" t="s">
        <v>212</v>
      </c>
      <c r="D53" s="26" t="s">
        <v>62</v>
      </c>
      <c r="E53" s="26" t="s">
        <v>187</v>
      </c>
      <c r="F53" s="26" t="s">
        <v>25</v>
      </c>
      <c r="G53" s="26" t="s">
        <v>28</v>
      </c>
      <c r="H53" s="59">
        <v>0</v>
      </c>
      <c r="I53" s="59">
        <v>0</v>
      </c>
    </row>
    <row r="54" spans="1:9" ht="43.5" customHeight="1">
      <c r="A54" s="94"/>
      <c r="B54" s="38" t="s">
        <v>209</v>
      </c>
      <c r="C54" s="26" t="s">
        <v>212</v>
      </c>
      <c r="D54" s="26" t="s">
        <v>210</v>
      </c>
      <c r="E54" s="26" t="s">
        <v>187</v>
      </c>
      <c r="F54" s="26" t="s">
        <v>25</v>
      </c>
      <c r="G54" s="26" t="s">
        <v>28</v>
      </c>
      <c r="H54" s="59">
        <v>108.72</v>
      </c>
      <c r="I54" s="59">
        <v>108.72</v>
      </c>
    </row>
    <row r="55" spans="1:9" ht="27.75" customHeight="1">
      <c r="A55" s="94"/>
      <c r="B55" s="38" t="s">
        <v>202</v>
      </c>
      <c r="C55" s="26" t="s">
        <v>212</v>
      </c>
      <c r="D55" s="26" t="s">
        <v>64</v>
      </c>
      <c r="E55" s="26" t="s">
        <v>187</v>
      </c>
      <c r="F55" s="26" t="s">
        <v>25</v>
      </c>
      <c r="G55" s="26" t="s">
        <v>28</v>
      </c>
      <c r="H55" s="59">
        <v>0</v>
      </c>
      <c r="I55" s="59">
        <v>0</v>
      </c>
    </row>
    <row r="56" spans="1:9" ht="17.25" customHeight="1">
      <c r="A56" s="94"/>
      <c r="B56" s="38" t="s">
        <v>213</v>
      </c>
      <c r="C56" s="26" t="s">
        <v>212</v>
      </c>
      <c r="D56" s="26" t="s">
        <v>66</v>
      </c>
      <c r="E56" s="26" t="s">
        <v>187</v>
      </c>
      <c r="F56" s="26" t="s">
        <v>25</v>
      </c>
      <c r="G56" s="26" t="s">
        <v>28</v>
      </c>
      <c r="H56" s="59">
        <v>10.54</v>
      </c>
      <c r="I56" s="59">
        <v>10.54</v>
      </c>
    </row>
    <row r="57" spans="1:9" ht="17.25" customHeight="1">
      <c r="A57" s="94"/>
      <c r="B57" s="38" t="s">
        <v>243</v>
      </c>
      <c r="C57" s="26" t="s">
        <v>212</v>
      </c>
      <c r="D57" s="26" t="s">
        <v>244</v>
      </c>
      <c r="E57" s="26" t="s">
        <v>187</v>
      </c>
      <c r="F57" s="26" t="s">
        <v>25</v>
      </c>
      <c r="G57" s="26" t="s">
        <v>28</v>
      </c>
      <c r="H57" s="59">
        <v>1.5</v>
      </c>
      <c r="I57" s="59">
        <v>1.5</v>
      </c>
    </row>
    <row r="58" spans="1:9" ht="43.5" customHeight="1">
      <c r="A58" s="94"/>
      <c r="B58" s="37" t="s">
        <v>175</v>
      </c>
      <c r="C58" s="26" t="s">
        <v>284</v>
      </c>
      <c r="D58" s="26"/>
      <c r="E58" s="26"/>
      <c r="F58" s="26"/>
      <c r="G58" s="26"/>
      <c r="H58" s="68">
        <f>H59+H60+H61+H62+H63</f>
        <v>872.62</v>
      </c>
      <c r="I58" s="68">
        <f>I59+I60+I61+I62+I63</f>
        <v>872.62</v>
      </c>
    </row>
    <row r="59" spans="1:9" ht="20.25" customHeight="1">
      <c r="A59" s="94"/>
      <c r="B59" s="69" t="s">
        <v>207</v>
      </c>
      <c r="C59" s="26" t="s">
        <v>214</v>
      </c>
      <c r="D59" s="26" t="s">
        <v>58</v>
      </c>
      <c r="E59" s="26" t="s">
        <v>215</v>
      </c>
      <c r="F59" s="26" t="s">
        <v>25</v>
      </c>
      <c r="G59" s="26" t="s">
        <v>32</v>
      </c>
      <c r="H59" s="59">
        <v>661</v>
      </c>
      <c r="I59" s="59">
        <v>661</v>
      </c>
    </row>
    <row r="60" spans="1:9" ht="27" customHeight="1">
      <c r="A60" s="94"/>
      <c r="B60" s="38" t="s">
        <v>167</v>
      </c>
      <c r="C60" s="26" t="s">
        <v>214</v>
      </c>
      <c r="D60" s="26" t="s">
        <v>62</v>
      </c>
      <c r="E60" s="26" t="s">
        <v>215</v>
      </c>
      <c r="F60" s="26" t="s">
        <v>25</v>
      </c>
      <c r="G60" s="26" t="s">
        <v>32</v>
      </c>
      <c r="H60" s="59">
        <v>5</v>
      </c>
      <c r="I60" s="59">
        <v>5</v>
      </c>
    </row>
    <row r="61" spans="1:9" ht="44.25" customHeight="1">
      <c r="A61" s="94"/>
      <c r="B61" s="38" t="s">
        <v>209</v>
      </c>
      <c r="C61" s="26" t="s">
        <v>214</v>
      </c>
      <c r="D61" s="26" t="s">
        <v>210</v>
      </c>
      <c r="E61" s="26" t="s">
        <v>215</v>
      </c>
      <c r="F61" s="26" t="s">
        <v>25</v>
      </c>
      <c r="G61" s="26" t="s">
        <v>32</v>
      </c>
      <c r="H61" s="59">
        <v>199.62</v>
      </c>
      <c r="I61" s="59">
        <v>199.62</v>
      </c>
    </row>
    <row r="62" spans="1:9" ht="30" customHeight="1">
      <c r="A62" s="94"/>
      <c r="B62" s="38" t="s">
        <v>59</v>
      </c>
      <c r="C62" s="26" t="s">
        <v>214</v>
      </c>
      <c r="D62" s="26" t="s">
        <v>63</v>
      </c>
      <c r="E62" s="26" t="s">
        <v>215</v>
      </c>
      <c r="F62" s="26" t="s">
        <v>25</v>
      </c>
      <c r="G62" s="26" t="s">
        <v>32</v>
      </c>
      <c r="H62" s="59">
        <v>7</v>
      </c>
      <c r="I62" s="59">
        <v>7</v>
      </c>
    </row>
    <row r="63" spans="1:9" ht="28.5" customHeight="1">
      <c r="A63" s="94"/>
      <c r="B63" s="38" t="s">
        <v>168</v>
      </c>
      <c r="C63" s="26" t="s">
        <v>214</v>
      </c>
      <c r="D63" s="26" t="s">
        <v>64</v>
      </c>
      <c r="E63" s="26" t="s">
        <v>215</v>
      </c>
      <c r="F63" s="26" t="s">
        <v>25</v>
      </c>
      <c r="G63" s="26" t="s">
        <v>32</v>
      </c>
      <c r="H63" s="59">
        <v>0</v>
      </c>
      <c r="I63" s="59">
        <v>0</v>
      </c>
    </row>
    <row r="64" spans="1:9" ht="18.75" customHeight="1">
      <c r="A64" s="94"/>
      <c r="B64" s="37" t="s">
        <v>10</v>
      </c>
      <c r="C64" s="82" t="s">
        <v>282</v>
      </c>
      <c r="D64" s="26"/>
      <c r="E64" s="26"/>
      <c r="F64" s="26"/>
      <c r="G64" s="26"/>
      <c r="H64" s="68">
        <f>H66+H67</f>
        <v>3145.62</v>
      </c>
      <c r="I64" s="68">
        <f>I66+I67</f>
        <v>3370.25</v>
      </c>
    </row>
    <row r="65" spans="1:9" ht="30" customHeight="1">
      <c r="A65" s="94"/>
      <c r="B65" s="37" t="s">
        <v>286</v>
      </c>
      <c r="C65" s="26" t="s">
        <v>285</v>
      </c>
      <c r="D65" s="26"/>
      <c r="E65" s="26"/>
      <c r="F65" s="26" t="s">
        <v>25</v>
      </c>
      <c r="G65" s="26" t="s">
        <v>30</v>
      </c>
      <c r="H65" s="59">
        <f>SUM(H66:H67)</f>
        <v>3145.62</v>
      </c>
      <c r="I65" s="59">
        <f>SUM(I66:I67)</f>
        <v>3370.25</v>
      </c>
    </row>
    <row r="66" spans="1:9" ht="83.25" customHeight="1">
      <c r="A66" s="95"/>
      <c r="B66" s="38" t="s">
        <v>216</v>
      </c>
      <c r="C66" s="26" t="s">
        <v>217</v>
      </c>
      <c r="D66" s="26" t="s">
        <v>149</v>
      </c>
      <c r="E66" s="26" t="s">
        <v>187</v>
      </c>
      <c r="F66" s="26" t="s">
        <v>25</v>
      </c>
      <c r="G66" s="26" t="s">
        <v>30</v>
      </c>
      <c r="H66" s="59">
        <f>260.45-155.54+2585.17</f>
        <v>2690.08</v>
      </c>
      <c r="I66" s="59">
        <f>521.83-205.04+2598.42</f>
        <v>2915.21</v>
      </c>
    </row>
    <row r="67" spans="1:9" s="63" customFormat="1" ht="100.5" customHeight="1">
      <c r="A67" s="94"/>
      <c r="B67" s="86" t="s">
        <v>267</v>
      </c>
      <c r="C67" s="26" t="s">
        <v>268</v>
      </c>
      <c r="D67" s="26" t="s">
        <v>149</v>
      </c>
      <c r="E67" s="26" t="s">
        <v>187</v>
      </c>
      <c r="F67" s="26" t="s">
        <v>25</v>
      </c>
      <c r="G67" s="26" t="s">
        <v>30</v>
      </c>
      <c r="H67" s="59">
        <v>455.54</v>
      </c>
      <c r="I67" s="59">
        <v>455.04</v>
      </c>
    </row>
    <row r="68" spans="1:9" ht="19.5" customHeight="1">
      <c r="A68" s="94"/>
      <c r="B68" s="41" t="s">
        <v>31</v>
      </c>
      <c r="C68" s="74" t="s">
        <v>289</v>
      </c>
      <c r="D68" s="74"/>
      <c r="E68" s="74"/>
      <c r="F68" s="74"/>
      <c r="G68" s="74"/>
      <c r="H68" s="68">
        <f>H69</f>
        <v>296.5972</v>
      </c>
      <c r="I68" s="68">
        <f>I69</f>
        <v>307.5038</v>
      </c>
    </row>
    <row r="69" spans="1:9" ht="18" customHeight="1">
      <c r="A69" s="94"/>
      <c r="B69" s="40" t="s">
        <v>11</v>
      </c>
      <c r="C69" s="26" t="s">
        <v>221</v>
      </c>
      <c r="D69" s="26"/>
      <c r="E69" s="26"/>
      <c r="F69" s="26"/>
      <c r="G69" s="26"/>
      <c r="H69" s="68">
        <f>H70+H71+H72+H73</f>
        <v>296.5972</v>
      </c>
      <c r="I69" s="68">
        <f>I70+I71+I72+I73</f>
        <v>307.5038</v>
      </c>
    </row>
    <row r="70" spans="1:9" ht="18" customHeight="1">
      <c r="A70" s="94"/>
      <c r="B70" s="90" t="s">
        <v>207</v>
      </c>
      <c r="C70" s="26" t="s">
        <v>221</v>
      </c>
      <c r="D70" s="26" t="s">
        <v>58</v>
      </c>
      <c r="E70" s="26" t="s">
        <v>220</v>
      </c>
      <c r="F70" s="26" t="s">
        <v>27</v>
      </c>
      <c r="G70" s="26" t="s">
        <v>32</v>
      </c>
      <c r="H70" s="59">
        <f>206+2.6</f>
        <v>208.6</v>
      </c>
      <c r="I70" s="59">
        <f>206+10.9</f>
        <v>216.9</v>
      </c>
    </row>
    <row r="71" spans="1:9" ht="31.5" customHeight="1">
      <c r="A71" s="94"/>
      <c r="B71" s="90" t="s">
        <v>167</v>
      </c>
      <c r="C71" s="26" t="s">
        <v>221</v>
      </c>
      <c r="D71" s="26" t="s">
        <v>62</v>
      </c>
      <c r="E71" s="26" t="s">
        <v>220</v>
      </c>
      <c r="F71" s="26" t="s">
        <v>27</v>
      </c>
      <c r="G71" s="26" t="s">
        <v>32</v>
      </c>
      <c r="H71" s="59">
        <f>13+3</f>
        <v>16</v>
      </c>
      <c r="I71" s="59">
        <f>13+3.1</f>
        <v>16.1</v>
      </c>
    </row>
    <row r="72" spans="1:9" ht="45" customHeight="1">
      <c r="A72" s="94"/>
      <c r="B72" s="90" t="s">
        <v>209</v>
      </c>
      <c r="C72" s="26" t="s">
        <v>221</v>
      </c>
      <c r="D72" s="26" t="s">
        <v>210</v>
      </c>
      <c r="E72" s="26" t="s">
        <v>220</v>
      </c>
      <c r="F72" s="26" t="s">
        <v>27</v>
      </c>
      <c r="G72" s="26" t="s">
        <v>32</v>
      </c>
      <c r="H72" s="59">
        <f>H70*30.2%</f>
        <v>62.9972</v>
      </c>
      <c r="I72" s="59">
        <f>I70*30.2%</f>
        <v>65.5038</v>
      </c>
    </row>
    <row r="73" spans="1:9" ht="31.5" customHeight="1">
      <c r="A73" s="94"/>
      <c r="B73" s="38" t="s">
        <v>222</v>
      </c>
      <c r="C73" s="26" t="s">
        <v>221</v>
      </c>
      <c r="D73" s="26" t="s">
        <v>64</v>
      </c>
      <c r="E73" s="26" t="s">
        <v>220</v>
      </c>
      <c r="F73" s="26" t="s">
        <v>27</v>
      </c>
      <c r="G73" s="26" t="s">
        <v>32</v>
      </c>
      <c r="H73" s="59">
        <v>9</v>
      </c>
      <c r="I73" s="59">
        <v>9</v>
      </c>
    </row>
    <row r="74" spans="1:9" ht="25.5">
      <c r="A74" s="94"/>
      <c r="B74" s="38" t="s">
        <v>12</v>
      </c>
      <c r="C74" s="69" t="s">
        <v>290</v>
      </c>
      <c r="D74" s="69"/>
      <c r="E74" s="69"/>
      <c r="F74" s="69"/>
      <c r="G74" s="69"/>
      <c r="H74" s="70">
        <f aca="true" t="shared" si="0" ref="H74:I76">H75</f>
        <v>120</v>
      </c>
      <c r="I74" s="70">
        <f t="shared" si="0"/>
        <v>120</v>
      </c>
    </row>
    <row r="75" spans="1:9" ht="30" customHeight="1">
      <c r="A75" s="94"/>
      <c r="B75" s="37" t="s">
        <v>72</v>
      </c>
      <c r="C75" s="69" t="s">
        <v>223</v>
      </c>
      <c r="D75" s="26"/>
      <c r="E75" s="26"/>
      <c r="F75" s="26"/>
      <c r="G75" s="26"/>
      <c r="H75" s="68">
        <f t="shared" si="0"/>
        <v>120</v>
      </c>
      <c r="I75" s="68">
        <f t="shared" si="0"/>
        <v>120</v>
      </c>
    </row>
    <row r="76" spans="1:9" ht="39" customHeight="1">
      <c r="A76" s="94"/>
      <c r="B76" s="38" t="s">
        <v>224</v>
      </c>
      <c r="C76" s="69" t="s">
        <v>223</v>
      </c>
      <c r="D76" s="26" t="s">
        <v>64</v>
      </c>
      <c r="E76" s="26"/>
      <c r="F76" s="26"/>
      <c r="G76" s="26"/>
      <c r="H76" s="59">
        <f t="shared" si="0"/>
        <v>120</v>
      </c>
      <c r="I76" s="59">
        <f t="shared" si="0"/>
        <v>120</v>
      </c>
    </row>
    <row r="77" spans="1:9" ht="32.25" customHeight="1">
      <c r="A77" s="94"/>
      <c r="B77" s="38" t="s">
        <v>168</v>
      </c>
      <c r="C77" s="69" t="s">
        <v>223</v>
      </c>
      <c r="D77" s="26" t="s">
        <v>64</v>
      </c>
      <c r="E77" s="26" t="s">
        <v>220</v>
      </c>
      <c r="F77" s="26" t="s">
        <v>32</v>
      </c>
      <c r="G77" s="26" t="s">
        <v>33</v>
      </c>
      <c r="H77" s="59">
        <v>120</v>
      </c>
      <c r="I77" s="59">
        <v>120</v>
      </c>
    </row>
    <row r="78" spans="1:9" ht="21" customHeight="1">
      <c r="A78" s="94"/>
      <c r="B78" s="38" t="s">
        <v>47</v>
      </c>
      <c r="C78" s="44" t="s">
        <v>291</v>
      </c>
      <c r="D78" s="69"/>
      <c r="E78" s="69"/>
      <c r="F78" s="44"/>
      <c r="G78" s="69"/>
      <c r="H78" s="70">
        <f>H79</f>
        <v>466.17</v>
      </c>
      <c r="I78" s="70">
        <f>I79</f>
        <v>490.33</v>
      </c>
    </row>
    <row r="79" spans="1:9" ht="18" customHeight="1">
      <c r="A79" s="94"/>
      <c r="B79" s="37" t="s">
        <v>49</v>
      </c>
      <c r="C79" s="44" t="s">
        <v>225</v>
      </c>
      <c r="D79" s="69"/>
      <c r="E79" s="69"/>
      <c r="F79" s="44"/>
      <c r="G79" s="26"/>
      <c r="H79" s="70">
        <f>H80+H82</f>
        <v>466.17</v>
      </c>
      <c r="I79" s="70">
        <f>I80+I82</f>
        <v>490.33</v>
      </c>
    </row>
    <row r="80" spans="1:9" ht="17.25" customHeight="1">
      <c r="A80" s="94"/>
      <c r="B80" s="38" t="s">
        <v>180</v>
      </c>
      <c r="C80" s="44" t="s">
        <v>225</v>
      </c>
      <c r="D80" s="26" t="s">
        <v>64</v>
      </c>
      <c r="E80" s="26"/>
      <c r="F80" s="44"/>
      <c r="G80" s="26"/>
      <c r="H80" s="59">
        <f>H81</f>
        <v>466.17</v>
      </c>
      <c r="I80" s="59">
        <f>I81</f>
        <v>490.33</v>
      </c>
    </row>
    <row r="81" spans="1:9" ht="30.75" customHeight="1">
      <c r="A81" s="94"/>
      <c r="B81" s="38" t="s">
        <v>168</v>
      </c>
      <c r="C81" s="44" t="s">
        <v>225</v>
      </c>
      <c r="D81" s="26" t="s">
        <v>64</v>
      </c>
      <c r="E81" s="26" t="s">
        <v>220</v>
      </c>
      <c r="F81" s="44" t="s">
        <v>28</v>
      </c>
      <c r="G81" s="26" t="s">
        <v>33</v>
      </c>
      <c r="H81" s="59">
        <v>466.17</v>
      </c>
      <c r="I81" s="59">
        <v>490.33</v>
      </c>
    </row>
    <row r="82" spans="1:9" ht="17.25" customHeight="1">
      <c r="A82" s="94"/>
      <c r="B82" s="38" t="s">
        <v>182</v>
      </c>
      <c r="C82" s="44" t="s">
        <v>225</v>
      </c>
      <c r="D82" s="26"/>
      <c r="E82" s="26"/>
      <c r="F82" s="44"/>
      <c r="G82" s="26"/>
      <c r="H82" s="68">
        <f>H83</f>
        <v>0</v>
      </c>
      <c r="I82" s="68">
        <f>I83</f>
        <v>0</v>
      </c>
    </row>
    <row r="83" spans="1:9" ht="32.25" customHeight="1">
      <c r="A83" s="94"/>
      <c r="B83" s="38" t="s">
        <v>168</v>
      </c>
      <c r="C83" s="44" t="s">
        <v>225</v>
      </c>
      <c r="D83" s="26" t="s">
        <v>64</v>
      </c>
      <c r="E83" s="26" t="s">
        <v>220</v>
      </c>
      <c r="F83" s="44" t="s">
        <v>28</v>
      </c>
      <c r="G83" s="26" t="s">
        <v>33</v>
      </c>
      <c r="H83" s="59">
        <v>0</v>
      </c>
      <c r="I83" s="59">
        <v>0</v>
      </c>
    </row>
    <row r="84" spans="1:9" ht="17.25" customHeight="1">
      <c r="A84" s="94"/>
      <c r="B84" s="37" t="s">
        <v>226</v>
      </c>
      <c r="C84" s="44" t="s">
        <v>228</v>
      </c>
      <c r="D84" s="26"/>
      <c r="E84" s="26"/>
      <c r="F84" s="72"/>
      <c r="G84" s="72"/>
      <c r="H84" s="68">
        <f>H85</f>
        <v>0</v>
      </c>
      <c r="I84" s="68">
        <f>I85</f>
        <v>0</v>
      </c>
    </row>
    <row r="85" spans="1:9" ht="30.75" customHeight="1">
      <c r="A85" s="94"/>
      <c r="B85" s="38" t="s">
        <v>229</v>
      </c>
      <c r="C85" s="44" t="s">
        <v>228</v>
      </c>
      <c r="D85" s="26" t="s">
        <v>64</v>
      </c>
      <c r="E85" s="26"/>
      <c r="F85" s="44"/>
      <c r="G85" s="26"/>
      <c r="H85" s="59">
        <f>H86</f>
        <v>0</v>
      </c>
      <c r="I85" s="59">
        <f>I86</f>
        <v>0</v>
      </c>
    </row>
    <row r="86" spans="1:9" ht="27" customHeight="1">
      <c r="A86" s="94"/>
      <c r="B86" s="38" t="s">
        <v>168</v>
      </c>
      <c r="C86" s="44" t="s">
        <v>228</v>
      </c>
      <c r="D86" s="26" t="s">
        <v>64</v>
      </c>
      <c r="E86" s="26" t="s">
        <v>220</v>
      </c>
      <c r="F86" s="44" t="s">
        <v>28</v>
      </c>
      <c r="G86" s="26" t="s">
        <v>227</v>
      </c>
      <c r="H86" s="59">
        <v>0</v>
      </c>
      <c r="I86" s="59">
        <v>0</v>
      </c>
    </row>
    <row r="87" spans="1:9" ht="16.5" customHeight="1">
      <c r="A87" s="94"/>
      <c r="B87" s="38" t="s">
        <v>34</v>
      </c>
      <c r="C87" s="44" t="s">
        <v>282</v>
      </c>
      <c r="D87" s="69"/>
      <c r="E87" s="69"/>
      <c r="F87" s="69"/>
      <c r="G87" s="69"/>
      <c r="H87" s="70">
        <f>H88+H91+H94</f>
        <v>350</v>
      </c>
      <c r="I87" s="70">
        <f>I88+I91+I94</f>
        <v>350</v>
      </c>
    </row>
    <row r="88" spans="1:9" ht="20.25" customHeight="1">
      <c r="A88" s="95"/>
      <c r="B88" s="37" t="s">
        <v>181</v>
      </c>
      <c r="C88" s="44" t="s">
        <v>292</v>
      </c>
      <c r="D88" s="69"/>
      <c r="E88" s="69"/>
      <c r="F88" s="44"/>
      <c r="G88" s="44"/>
      <c r="H88" s="70">
        <f>H89</f>
        <v>250</v>
      </c>
      <c r="I88" s="70">
        <f>I89</f>
        <v>250</v>
      </c>
    </row>
    <row r="89" spans="1:9" ht="42" customHeight="1">
      <c r="A89" s="93"/>
      <c r="B89" s="38" t="s">
        <v>230</v>
      </c>
      <c r="C89" s="44" t="s">
        <v>231</v>
      </c>
      <c r="D89" s="69">
        <v>244</v>
      </c>
      <c r="E89" s="69"/>
      <c r="F89" s="44"/>
      <c r="G89" s="44"/>
      <c r="H89" s="75">
        <f>H90</f>
        <v>250</v>
      </c>
      <c r="I89" s="75">
        <f>I90</f>
        <v>250</v>
      </c>
    </row>
    <row r="90" spans="1:9" ht="30.75" customHeight="1">
      <c r="A90" s="94"/>
      <c r="B90" s="38" t="s">
        <v>168</v>
      </c>
      <c r="C90" s="44" t="s">
        <v>231</v>
      </c>
      <c r="D90" s="69">
        <v>244</v>
      </c>
      <c r="E90" s="69">
        <v>940</v>
      </c>
      <c r="F90" s="44" t="s">
        <v>35</v>
      </c>
      <c r="G90" s="44" t="s">
        <v>25</v>
      </c>
      <c r="H90" s="75">
        <v>250</v>
      </c>
      <c r="I90" s="75">
        <v>250</v>
      </c>
    </row>
    <row r="91" spans="1:9" ht="22.5" customHeight="1">
      <c r="A91" s="94"/>
      <c r="B91" s="37" t="s">
        <v>177</v>
      </c>
      <c r="C91" s="44" t="s">
        <v>294</v>
      </c>
      <c r="D91" s="69"/>
      <c r="E91" s="69"/>
      <c r="F91" s="44"/>
      <c r="G91" s="44"/>
      <c r="H91" s="70">
        <f>H93</f>
        <v>100</v>
      </c>
      <c r="I91" s="70">
        <f>I93</f>
        <v>100</v>
      </c>
    </row>
    <row r="92" spans="1:9" ht="29.25" customHeight="1">
      <c r="A92" s="94"/>
      <c r="B92" s="37" t="s">
        <v>232</v>
      </c>
      <c r="C92" s="44" t="s">
        <v>233</v>
      </c>
      <c r="D92" s="69">
        <v>244</v>
      </c>
      <c r="E92" s="69"/>
      <c r="F92" s="44"/>
      <c r="G92" s="44"/>
      <c r="H92" s="70">
        <f>H93</f>
        <v>100</v>
      </c>
      <c r="I92" s="70">
        <f>I93</f>
        <v>100</v>
      </c>
    </row>
    <row r="93" spans="1:9" ht="29.25" customHeight="1">
      <c r="A93" s="94"/>
      <c r="B93" s="38" t="s">
        <v>168</v>
      </c>
      <c r="C93" s="44" t="s">
        <v>233</v>
      </c>
      <c r="D93" s="69">
        <v>244</v>
      </c>
      <c r="E93" s="69">
        <v>940</v>
      </c>
      <c r="F93" s="44" t="s">
        <v>35</v>
      </c>
      <c r="G93" s="44" t="s">
        <v>27</v>
      </c>
      <c r="H93" s="75">
        <v>100</v>
      </c>
      <c r="I93" s="75">
        <v>100</v>
      </c>
    </row>
    <row r="94" spans="1:9" ht="17.25" customHeight="1">
      <c r="A94" s="94"/>
      <c r="B94" s="38" t="s">
        <v>252</v>
      </c>
      <c r="C94" s="44" t="s">
        <v>295</v>
      </c>
      <c r="D94" s="69"/>
      <c r="E94" s="69"/>
      <c r="F94" s="44"/>
      <c r="G94" s="44"/>
      <c r="H94" s="70">
        <f>H96</f>
        <v>0</v>
      </c>
      <c r="I94" s="70">
        <f>I96</f>
        <v>0</v>
      </c>
    </row>
    <row r="95" spans="1:9" ht="17.25" customHeight="1">
      <c r="A95" s="94"/>
      <c r="B95" s="37" t="s">
        <v>234</v>
      </c>
      <c r="C95" s="44" t="s">
        <v>241</v>
      </c>
      <c r="D95" s="69">
        <v>244</v>
      </c>
      <c r="E95" s="69"/>
      <c r="F95" s="44"/>
      <c r="G95" s="44"/>
      <c r="H95" s="70">
        <f>H96</f>
        <v>0</v>
      </c>
      <c r="I95" s="70">
        <f>I96</f>
        <v>0</v>
      </c>
    </row>
    <row r="96" spans="1:9" ht="29.25" customHeight="1">
      <c r="A96" s="94"/>
      <c r="B96" s="38" t="s">
        <v>168</v>
      </c>
      <c r="C96" s="44" t="s">
        <v>241</v>
      </c>
      <c r="D96" s="69">
        <v>244</v>
      </c>
      <c r="E96" s="69">
        <v>944</v>
      </c>
      <c r="F96" s="44" t="s">
        <v>35</v>
      </c>
      <c r="G96" s="44" t="s">
        <v>32</v>
      </c>
      <c r="H96" s="75">
        <v>0</v>
      </c>
      <c r="I96" s="75">
        <v>0</v>
      </c>
    </row>
    <row r="97" spans="1:9" ht="17.25" customHeight="1">
      <c r="A97" s="94"/>
      <c r="B97" s="38" t="s">
        <v>15</v>
      </c>
      <c r="C97" s="26" t="s">
        <v>298</v>
      </c>
      <c r="D97" s="69"/>
      <c r="E97" s="69"/>
      <c r="F97" s="44"/>
      <c r="G97" s="69"/>
      <c r="H97" s="70">
        <f>H98</f>
        <v>100</v>
      </c>
      <c r="I97" s="70">
        <f>I98</f>
        <v>100</v>
      </c>
    </row>
    <row r="98" spans="1:9" ht="18" customHeight="1">
      <c r="A98" s="94"/>
      <c r="B98" s="37" t="s">
        <v>235</v>
      </c>
      <c r="C98" s="26" t="s">
        <v>236</v>
      </c>
      <c r="D98" s="26" t="s">
        <v>97</v>
      </c>
      <c r="E98" s="26"/>
      <c r="F98" s="26"/>
      <c r="G98" s="26"/>
      <c r="H98" s="68">
        <f>H99</f>
        <v>100</v>
      </c>
      <c r="I98" s="68">
        <f>I99</f>
        <v>100</v>
      </c>
    </row>
    <row r="99" spans="1:9" ht="18" customHeight="1">
      <c r="A99" s="94"/>
      <c r="B99" s="47" t="s">
        <v>303</v>
      </c>
      <c r="C99" s="26" t="s">
        <v>236</v>
      </c>
      <c r="D99" s="26" t="s">
        <v>97</v>
      </c>
      <c r="E99" s="26" t="s">
        <v>191</v>
      </c>
      <c r="F99" s="26" t="s">
        <v>37</v>
      </c>
      <c r="G99" s="26" t="s">
        <v>32</v>
      </c>
      <c r="H99" s="59">
        <v>100</v>
      </c>
      <c r="I99" s="59">
        <v>100</v>
      </c>
    </row>
    <row r="100" spans="1:9" ht="16.5" customHeight="1">
      <c r="A100" s="94"/>
      <c r="B100" s="38" t="s">
        <v>17</v>
      </c>
      <c r="C100" s="44" t="s">
        <v>299</v>
      </c>
      <c r="D100" s="69"/>
      <c r="E100" s="69"/>
      <c r="F100" s="44"/>
      <c r="G100" s="69"/>
      <c r="H100" s="70">
        <f>H101</f>
        <v>10</v>
      </c>
      <c r="I100" s="70">
        <f>I101</f>
        <v>10</v>
      </c>
    </row>
    <row r="101" spans="1:9" ht="16.5" customHeight="1">
      <c r="A101" s="94"/>
      <c r="B101" s="37" t="s">
        <v>54</v>
      </c>
      <c r="C101" s="44" t="s">
        <v>237</v>
      </c>
      <c r="D101" s="26" t="s">
        <v>64</v>
      </c>
      <c r="E101" s="26"/>
      <c r="F101" s="26"/>
      <c r="G101" s="26"/>
      <c r="H101" s="59">
        <f>H102</f>
        <v>10</v>
      </c>
      <c r="I101" s="59">
        <f>I102</f>
        <v>10</v>
      </c>
    </row>
    <row r="102" spans="1:9" ht="29.25" customHeight="1">
      <c r="A102" s="94"/>
      <c r="B102" s="38" t="s">
        <v>168</v>
      </c>
      <c r="C102" s="44" t="s">
        <v>237</v>
      </c>
      <c r="D102" s="26" t="s">
        <v>64</v>
      </c>
      <c r="E102" s="26" t="s">
        <v>187</v>
      </c>
      <c r="F102" s="26" t="s">
        <v>38</v>
      </c>
      <c r="G102" s="26" t="s">
        <v>25</v>
      </c>
      <c r="H102" s="59">
        <v>10</v>
      </c>
      <c r="I102" s="59">
        <v>10</v>
      </c>
    </row>
    <row r="103" spans="1:9" ht="27.75" customHeight="1">
      <c r="A103" s="94"/>
      <c r="B103" s="38" t="s">
        <v>238</v>
      </c>
      <c r="C103" s="26" t="s">
        <v>300</v>
      </c>
      <c r="D103" s="76"/>
      <c r="E103" s="76"/>
      <c r="F103" s="44"/>
      <c r="G103" s="26"/>
      <c r="H103" s="70">
        <f>H104</f>
        <v>11.68</v>
      </c>
      <c r="I103" s="70">
        <f>I104</f>
        <v>11.68</v>
      </c>
    </row>
    <row r="104" spans="1:9" ht="72" customHeight="1">
      <c r="A104" s="95"/>
      <c r="B104" s="38" t="s">
        <v>179</v>
      </c>
      <c r="C104" s="26" t="s">
        <v>239</v>
      </c>
      <c r="D104" s="26" t="s">
        <v>81</v>
      </c>
      <c r="E104" s="26" t="s">
        <v>187</v>
      </c>
      <c r="F104" s="26" t="s">
        <v>84</v>
      </c>
      <c r="G104" s="26" t="s">
        <v>32</v>
      </c>
      <c r="H104" s="59">
        <v>11.68</v>
      </c>
      <c r="I104" s="59">
        <v>11.68</v>
      </c>
    </row>
    <row r="105" spans="1:9" ht="16.5" customHeight="1">
      <c r="A105" s="93"/>
      <c r="B105" s="37" t="s">
        <v>204</v>
      </c>
      <c r="C105" s="82" t="s">
        <v>259</v>
      </c>
      <c r="D105" s="43"/>
      <c r="E105" s="43"/>
      <c r="F105" s="43"/>
      <c r="G105" s="43"/>
      <c r="H105" s="68">
        <f>H106</f>
        <v>132.69</v>
      </c>
      <c r="I105" s="68">
        <f>I106</f>
        <v>269.72</v>
      </c>
    </row>
    <row r="106" spans="1:9" ht="17.25" customHeight="1">
      <c r="A106" s="95"/>
      <c r="B106" s="38" t="s">
        <v>258</v>
      </c>
      <c r="C106" s="82" t="s">
        <v>259</v>
      </c>
      <c r="D106" s="82" t="s">
        <v>256</v>
      </c>
      <c r="E106" s="82" t="s">
        <v>256</v>
      </c>
      <c r="F106" s="82" t="s">
        <v>257</v>
      </c>
      <c r="G106" s="82" t="s">
        <v>257</v>
      </c>
      <c r="H106" s="59">
        <f>113.89+18.8</f>
        <v>132.69</v>
      </c>
      <c r="I106" s="59">
        <f>227.52+42.2</f>
        <v>269.72</v>
      </c>
    </row>
    <row r="107" spans="1:9" ht="16.5" customHeight="1">
      <c r="A107" s="96" t="s">
        <v>240</v>
      </c>
      <c r="B107" s="97"/>
      <c r="C107" s="97"/>
      <c r="D107" s="97"/>
      <c r="E107" s="97"/>
      <c r="F107" s="97"/>
      <c r="G107" s="98"/>
      <c r="H107" s="77">
        <f>H12+H46+H64+H68+H74+H78+H84+H87+H97+H100+H103+H105</f>
        <v>9675.2672</v>
      </c>
      <c r="I107" s="77">
        <f>I12+I46+I64+I68+I74+I78+I84+I87+I97+I100+I103+I105</f>
        <v>9773.1638</v>
      </c>
    </row>
    <row r="108" ht="15.75" customHeight="1">
      <c r="A108" s="57"/>
    </row>
    <row r="109" ht="15.75" customHeight="1"/>
  </sheetData>
  <sheetProtection/>
  <mergeCells count="20">
    <mergeCell ref="H10:H11"/>
    <mergeCell ref="F10:F11"/>
    <mergeCell ref="D10:D11"/>
    <mergeCell ref="A107:G107"/>
    <mergeCell ref="A38:A44"/>
    <mergeCell ref="A12:A37"/>
    <mergeCell ref="A45:A66"/>
    <mergeCell ref="A67:A88"/>
    <mergeCell ref="A89:A104"/>
    <mergeCell ref="A105:A106"/>
    <mergeCell ref="E10:E11"/>
    <mergeCell ref="I10:I11"/>
    <mergeCell ref="H9:I9"/>
    <mergeCell ref="D1:I1"/>
    <mergeCell ref="G10:G11"/>
    <mergeCell ref="A7:H8"/>
    <mergeCell ref="A10:A11"/>
    <mergeCell ref="B10:B11"/>
    <mergeCell ref="C10:C11"/>
    <mergeCell ref="B2:I5"/>
  </mergeCells>
  <printOptions/>
  <pageMargins left="0.16" right="0.1" top="0.32" bottom="0.3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eugene</cp:lastModifiedBy>
  <cp:lastPrinted>2018-04-23T08:32:33Z</cp:lastPrinted>
  <dcterms:created xsi:type="dcterms:W3CDTF">2009-12-08T03:06:20Z</dcterms:created>
  <dcterms:modified xsi:type="dcterms:W3CDTF">2018-05-04T14:02:52Z</dcterms:modified>
  <cp:category/>
  <cp:version/>
  <cp:contentType/>
  <cp:contentStatus/>
</cp:coreProperties>
</file>